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D259" lockStructure="1"/>
  <bookViews>
    <workbookView xWindow="165" yWindow="570" windowWidth="11385" windowHeight="6675" tabRatio="860" activeTab="6"/>
  </bookViews>
  <sheets>
    <sheet name="Списък Приложения" sheetId="2" r:id="rId1"/>
    <sheet name="1.Прил 1_Обобщено" sheetId="9" r:id="rId2"/>
    <sheet name="2.Прил 2_ГД" sheetId="3" r:id="rId3"/>
    <sheet name="3.Прил 2_НД" sheetId="4" r:id="rId4"/>
    <sheet name="4.Прил 3_НД-съдии" sheetId="6" r:id="rId5"/>
    <sheet name="5.Прил 3_Върнати НД" sheetId="7" r:id="rId6"/>
    <sheet name="6.Прил 3_ГДиАД-съдии" sheetId="8" r:id="rId7"/>
    <sheet name="7.Прил 3_Върнати ГД" sheetId="5" r:id="rId8"/>
    <sheet name="8.Прил 3_върнати АД" sheetId="10" r:id="rId9"/>
  </sheets>
  <definedNames>
    <definedName name="_xlnm.Print_Area" localSheetId="2">'2.Прил 2_ГД'!$A$1:$S$72</definedName>
    <definedName name="_xlnm.Print_Area" localSheetId="7">'7.Прил 3_Върнати ГД'!$A$1:$BI$28</definedName>
  </definedNames>
  <calcPr calcId="145621"/>
</workbook>
</file>

<file path=xl/calcChain.xml><?xml version="1.0" encoding="utf-8"?>
<calcChain xmlns="http://schemas.openxmlformats.org/spreadsheetml/2006/main">
  <c r="O9" i="8" l="1"/>
  <c r="P9" i="8"/>
  <c r="Q9" i="8"/>
  <c r="S10" i="8"/>
  <c r="T10" i="8"/>
  <c r="S11" i="8"/>
  <c r="T11" i="8"/>
  <c r="S12" i="8"/>
  <c r="T12" i="8"/>
  <c r="S13" i="8"/>
  <c r="T13" i="8"/>
  <c r="S14" i="8"/>
  <c r="T14" i="8"/>
  <c r="S15" i="8"/>
  <c r="T15" i="8"/>
  <c r="S16" i="8"/>
  <c r="T16" i="8"/>
  <c r="S17" i="8"/>
  <c r="T17" i="8"/>
  <c r="D18" i="8"/>
  <c r="D17" i="8"/>
  <c r="D16" i="8"/>
  <c r="D15" i="8"/>
  <c r="D14" i="8"/>
  <c r="D13" i="8"/>
  <c r="D12" i="8"/>
  <c r="D11" i="8"/>
  <c r="D10" i="8"/>
  <c r="J40" i="3" l="1"/>
  <c r="H40" i="3"/>
  <c r="I40" i="3" s="1"/>
  <c r="R40" i="3" l="1"/>
  <c r="H49" i="3"/>
  <c r="I49" i="3" s="1"/>
  <c r="J49" i="3"/>
  <c r="R49" i="3" l="1"/>
  <c r="C50" i="3"/>
  <c r="W94" i="4" l="1"/>
  <c r="W95" i="4"/>
  <c r="W96" i="4"/>
  <c r="I94" i="4"/>
  <c r="J94" i="4"/>
  <c r="K94" i="4"/>
  <c r="I95" i="4"/>
  <c r="J95" i="4" s="1"/>
  <c r="K95" i="4"/>
  <c r="I96" i="4"/>
  <c r="J96" i="4"/>
  <c r="K96" i="4"/>
  <c r="W24" i="4"/>
  <c r="W25" i="4"/>
  <c r="I24" i="4"/>
  <c r="J24" i="4" s="1"/>
  <c r="K24" i="4"/>
  <c r="I25" i="4"/>
  <c r="J25" i="4" s="1"/>
  <c r="K25" i="4"/>
  <c r="W23" i="4"/>
  <c r="I23" i="4"/>
  <c r="J23" i="4" s="1"/>
  <c r="K23" i="4"/>
  <c r="W18" i="4"/>
  <c r="I18" i="4"/>
  <c r="J18" i="4" s="1"/>
  <c r="K18" i="4"/>
  <c r="W15" i="4"/>
  <c r="I15" i="4"/>
  <c r="J15" i="4" s="1"/>
  <c r="K15" i="4"/>
  <c r="S96" i="4" l="1"/>
  <c r="S95" i="4"/>
  <c r="S94" i="4"/>
  <c r="S23" i="4"/>
  <c r="S18" i="4"/>
  <c r="S15" i="4"/>
  <c r="S25" i="4"/>
  <c r="S24" i="4"/>
  <c r="W100" i="4" l="1"/>
  <c r="V36" i="9" l="1"/>
  <c r="V33" i="9"/>
  <c r="F139" i="4" l="1"/>
  <c r="E139" i="4"/>
  <c r="F138" i="4"/>
  <c r="E138" i="4"/>
  <c r="F137" i="4"/>
  <c r="E137" i="4"/>
  <c r="F136" i="4"/>
  <c r="E136" i="4"/>
  <c r="F135" i="4"/>
  <c r="E135" i="4"/>
  <c r="F134" i="4"/>
  <c r="E134" i="4"/>
  <c r="F133" i="4"/>
  <c r="E133" i="4"/>
  <c r="F132" i="4"/>
  <c r="E132" i="4"/>
  <c r="N132" i="4" s="1"/>
  <c r="F131" i="4"/>
  <c r="E131" i="4"/>
  <c r="F130" i="4"/>
  <c r="E130" i="4"/>
  <c r="F129" i="4"/>
  <c r="E129" i="4"/>
  <c r="F128" i="4"/>
  <c r="E128" i="4"/>
  <c r="F127" i="4"/>
  <c r="E127" i="4"/>
  <c r="F126" i="4"/>
  <c r="E126" i="4"/>
  <c r="F125" i="4"/>
  <c r="E125" i="4"/>
  <c r="F124" i="4"/>
  <c r="E124" i="4"/>
  <c r="F123" i="4"/>
  <c r="E123" i="4"/>
  <c r="F122" i="4"/>
  <c r="E122" i="4"/>
  <c r="F121" i="4"/>
  <c r="E121" i="4"/>
  <c r="F120" i="4"/>
  <c r="E120" i="4"/>
  <c r="F119" i="4"/>
  <c r="E119" i="4"/>
  <c r="F118" i="4"/>
  <c r="E118" i="4"/>
  <c r="AE112" i="4"/>
  <c r="R112" i="4"/>
  <c r="Q112" i="4"/>
  <c r="P112" i="4"/>
  <c r="O112" i="4"/>
  <c r="N112" i="4"/>
  <c r="M112" i="4"/>
  <c r="L112" i="4"/>
  <c r="H112" i="4"/>
  <c r="G112" i="4"/>
  <c r="F112" i="4"/>
  <c r="E112" i="4"/>
  <c r="D112" i="4"/>
  <c r="C112" i="4"/>
  <c r="K111" i="4"/>
  <c r="I111" i="4"/>
  <c r="J111" i="4" s="1"/>
  <c r="K110" i="4"/>
  <c r="I110" i="4"/>
  <c r="J110" i="4" s="1"/>
  <c r="K109" i="4"/>
  <c r="I109" i="4"/>
  <c r="J109" i="4" s="1"/>
  <c r="K108" i="4"/>
  <c r="I108" i="4"/>
  <c r="J108" i="4" s="1"/>
  <c r="K107" i="4"/>
  <c r="I107" i="4"/>
  <c r="J107" i="4" s="1"/>
  <c r="K106" i="4"/>
  <c r="I106" i="4"/>
  <c r="J106" i="4" s="1"/>
  <c r="K105" i="4"/>
  <c r="I105" i="4"/>
  <c r="J105" i="4" s="1"/>
  <c r="K104" i="4"/>
  <c r="I104" i="4"/>
  <c r="J104" i="4" s="1"/>
  <c r="K103" i="4"/>
  <c r="I103" i="4"/>
  <c r="J103" i="4" s="1"/>
  <c r="AE102" i="4"/>
  <c r="AD102" i="4"/>
  <c r="AC102" i="4"/>
  <c r="AB102" i="4"/>
  <c r="AA102" i="4"/>
  <c r="Z102" i="4"/>
  <c r="Y102" i="4"/>
  <c r="X102" i="4"/>
  <c r="V102" i="4"/>
  <c r="U102" i="4"/>
  <c r="T102" i="4"/>
  <c r="R102" i="4"/>
  <c r="V30" i="9" s="1"/>
  <c r="Q102" i="4"/>
  <c r="P102" i="4"/>
  <c r="O102" i="4"/>
  <c r="N102" i="4"/>
  <c r="M102" i="4"/>
  <c r="L102" i="4"/>
  <c r="H102" i="4"/>
  <c r="G102" i="4"/>
  <c r="F102" i="4"/>
  <c r="E102" i="4"/>
  <c r="D102" i="4"/>
  <c r="C102" i="4"/>
  <c r="W101" i="4"/>
  <c r="K101" i="4"/>
  <c r="I101" i="4"/>
  <c r="J101" i="4" s="1"/>
  <c r="K100" i="4"/>
  <c r="I100" i="4"/>
  <c r="J100" i="4" s="1"/>
  <c r="W99" i="4"/>
  <c r="K99" i="4"/>
  <c r="I99" i="4"/>
  <c r="J99" i="4" s="1"/>
  <c r="W98" i="4"/>
  <c r="K98" i="4"/>
  <c r="I98" i="4"/>
  <c r="J98" i="4" s="1"/>
  <c r="W97" i="4"/>
  <c r="K97" i="4"/>
  <c r="I97" i="4"/>
  <c r="J97" i="4" s="1"/>
  <c r="S97" i="4" s="1"/>
  <c r="W93" i="4"/>
  <c r="K93" i="4"/>
  <c r="I93" i="4"/>
  <c r="J93" i="4" s="1"/>
  <c r="S93" i="4" s="1"/>
  <c r="W92" i="4"/>
  <c r="K92" i="4"/>
  <c r="I92" i="4"/>
  <c r="J92" i="4" s="1"/>
  <c r="S92" i="4" s="1"/>
  <c r="W91" i="4"/>
  <c r="K91" i="4"/>
  <c r="I91" i="4"/>
  <c r="J91" i="4" s="1"/>
  <c r="S91" i="4" s="1"/>
  <c r="W90" i="4"/>
  <c r="K90" i="4"/>
  <c r="I90" i="4"/>
  <c r="J90" i="4" s="1"/>
  <c r="W89" i="4"/>
  <c r="K89" i="4"/>
  <c r="I89" i="4"/>
  <c r="J89" i="4" s="1"/>
  <c r="W88" i="4"/>
  <c r="K88" i="4"/>
  <c r="I88" i="4"/>
  <c r="J88" i="4" s="1"/>
  <c r="S88" i="4" s="1"/>
  <c r="W87" i="4"/>
  <c r="K87" i="4"/>
  <c r="I87" i="4"/>
  <c r="J87" i="4" s="1"/>
  <c r="W86" i="4"/>
  <c r="K86" i="4"/>
  <c r="I86" i="4"/>
  <c r="J86" i="4" s="1"/>
  <c r="W85" i="4"/>
  <c r="K85" i="4"/>
  <c r="I85" i="4"/>
  <c r="J85" i="4" s="1"/>
  <c r="W84" i="4"/>
  <c r="K84" i="4"/>
  <c r="I84" i="4"/>
  <c r="J84" i="4" s="1"/>
  <c r="W83" i="4"/>
  <c r="K83" i="4"/>
  <c r="I83" i="4"/>
  <c r="J83" i="4" s="1"/>
  <c r="W82" i="4"/>
  <c r="K82" i="4"/>
  <c r="I82" i="4"/>
  <c r="J82" i="4" s="1"/>
  <c r="S82" i="4" s="1"/>
  <c r="W81" i="4"/>
  <c r="K81" i="4"/>
  <c r="I81" i="4"/>
  <c r="J81" i="4" s="1"/>
  <c r="W80" i="4"/>
  <c r="K80" i="4"/>
  <c r="I80" i="4"/>
  <c r="J80" i="4" s="1"/>
  <c r="S80" i="4" s="1"/>
  <c r="W79" i="4"/>
  <c r="K79" i="4"/>
  <c r="I79" i="4"/>
  <c r="J79" i="4" s="1"/>
  <c r="W78" i="4"/>
  <c r="K78" i="4"/>
  <c r="I78" i="4"/>
  <c r="J78" i="4" s="1"/>
  <c r="W77" i="4"/>
  <c r="K77" i="4"/>
  <c r="I77" i="4"/>
  <c r="J77" i="4" s="1"/>
  <c r="S77" i="4" s="1"/>
  <c r="W76" i="4"/>
  <c r="K76" i="4"/>
  <c r="I76" i="4"/>
  <c r="J76" i="4" s="1"/>
  <c r="W75" i="4"/>
  <c r="K75" i="4"/>
  <c r="I75" i="4"/>
  <c r="J75" i="4" s="1"/>
  <c r="S75" i="4" s="1"/>
  <c r="W74" i="4"/>
  <c r="K74" i="4"/>
  <c r="I74" i="4"/>
  <c r="J74" i="4" s="1"/>
  <c r="S74" i="4" s="1"/>
  <c r="W73" i="4"/>
  <c r="K73" i="4"/>
  <c r="I73" i="4"/>
  <c r="J73" i="4" s="1"/>
  <c r="W72" i="4"/>
  <c r="K72" i="4"/>
  <c r="I72" i="4"/>
  <c r="J72" i="4" s="1"/>
  <c r="W71" i="4"/>
  <c r="K71" i="4"/>
  <c r="I71" i="4"/>
  <c r="J71" i="4" s="1"/>
  <c r="W70" i="4"/>
  <c r="K70" i="4"/>
  <c r="I70" i="4"/>
  <c r="J70" i="4" s="1"/>
  <c r="W69" i="4"/>
  <c r="K69" i="4"/>
  <c r="I69" i="4"/>
  <c r="J69" i="4" s="1"/>
  <c r="W68" i="4"/>
  <c r="K68" i="4"/>
  <c r="I68" i="4"/>
  <c r="J68" i="4" s="1"/>
  <c r="W67" i="4"/>
  <c r="K67" i="4"/>
  <c r="I67" i="4"/>
  <c r="J67" i="4" s="1"/>
  <c r="W66" i="4"/>
  <c r="K66" i="4"/>
  <c r="I66" i="4"/>
  <c r="J66" i="4" s="1"/>
  <c r="W65" i="4"/>
  <c r="K65" i="4"/>
  <c r="I65" i="4"/>
  <c r="J65" i="4" s="1"/>
  <c r="W64" i="4"/>
  <c r="K64" i="4"/>
  <c r="I64" i="4"/>
  <c r="J64" i="4" s="1"/>
  <c r="S64" i="4" s="1"/>
  <c r="W63" i="4"/>
  <c r="K63" i="4"/>
  <c r="I63" i="4"/>
  <c r="J63" i="4" s="1"/>
  <c r="W62" i="4"/>
  <c r="K62" i="4"/>
  <c r="I62" i="4"/>
  <c r="J62" i="4" s="1"/>
  <c r="W61" i="4"/>
  <c r="K61" i="4"/>
  <c r="I61" i="4"/>
  <c r="J61" i="4" s="1"/>
  <c r="W60" i="4"/>
  <c r="K60" i="4"/>
  <c r="I60" i="4"/>
  <c r="J60" i="4" s="1"/>
  <c r="W59" i="4"/>
  <c r="K59" i="4"/>
  <c r="I59" i="4"/>
  <c r="J59" i="4" s="1"/>
  <c r="W58" i="4"/>
  <c r="K58" i="4"/>
  <c r="I58" i="4"/>
  <c r="J58" i="4" s="1"/>
  <c r="W57" i="4"/>
  <c r="K57" i="4"/>
  <c r="I57" i="4"/>
  <c r="J57" i="4" s="1"/>
  <c r="W56" i="4"/>
  <c r="K56" i="4"/>
  <c r="I56" i="4"/>
  <c r="J56" i="4" s="1"/>
  <c r="W55" i="4"/>
  <c r="K55" i="4"/>
  <c r="I55" i="4"/>
  <c r="J55" i="4" s="1"/>
  <c r="W54" i="4"/>
  <c r="K54" i="4"/>
  <c r="I54" i="4"/>
  <c r="J54" i="4" s="1"/>
  <c r="W53" i="4"/>
  <c r="K53" i="4"/>
  <c r="I53" i="4"/>
  <c r="J53" i="4" s="1"/>
  <c r="S53" i="4" s="1"/>
  <c r="W52" i="4"/>
  <c r="K52" i="4"/>
  <c r="I52" i="4"/>
  <c r="J52" i="4" s="1"/>
  <c r="W51" i="4"/>
  <c r="K51" i="4"/>
  <c r="I51" i="4"/>
  <c r="J51" i="4" s="1"/>
  <c r="W50" i="4"/>
  <c r="K50" i="4"/>
  <c r="I50" i="4"/>
  <c r="J50" i="4" s="1"/>
  <c r="W49" i="4"/>
  <c r="K49" i="4"/>
  <c r="I49" i="4"/>
  <c r="J49" i="4" s="1"/>
  <c r="W48" i="4"/>
  <c r="K48" i="4"/>
  <c r="I48" i="4"/>
  <c r="J48" i="4" s="1"/>
  <c r="S48" i="4" s="1"/>
  <c r="W47" i="4"/>
  <c r="K47" i="4"/>
  <c r="I47" i="4"/>
  <c r="J47" i="4" s="1"/>
  <c r="W46" i="4"/>
  <c r="K46" i="4"/>
  <c r="I46" i="4"/>
  <c r="J46" i="4" s="1"/>
  <c r="W45" i="4"/>
  <c r="K45" i="4"/>
  <c r="I45" i="4"/>
  <c r="J45" i="4" s="1"/>
  <c r="W44" i="4"/>
  <c r="K44" i="4"/>
  <c r="I44" i="4"/>
  <c r="J44" i="4" s="1"/>
  <c r="S44" i="4" s="1"/>
  <c r="W43" i="4"/>
  <c r="K43" i="4"/>
  <c r="I43" i="4"/>
  <c r="J43" i="4" s="1"/>
  <c r="W42" i="4"/>
  <c r="K42" i="4"/>
  <c r="I42" i="4"/>
  <c r="J42" i="4" s="1"/>
  <c r="W41" i="4"/>
  <c r="K41" i="4"/>
  <c r="I41" i="4"/>
  <c r="J41" i="4" s="1"/>
  <c r="W40" i="4"/>
  <c r="K40" i="4"/>
  <c r="I40" i="4"/>
  <c r="J40" i="4" s="1"/>
  <c r="W39" i="4"/>
  <c r="K39" i="4"/>
  <c r="I39" i="4"/>
  <c r="J39" i="4" s="1"/>
  <c r="W38" i="4"/>
  <c r="K38" i="4"/>
  <c r="I38" i="4"/>
  <c r="J38" i="4" s="1"/>
  <c r="W37" i="4"/>
  <c r="K37" i="4"/>
  <c r="I37" i="4"/>
  <c r="J37" i="4" s="1"/>
  <c r="W36" i="4"/>
  <c r="K36" i="4"/>
  <c r="I36" i="4"/>
  <c r="J36" i="4" s="1"/>
  <c r="W35" i="4"/>
  <c r="K35" i="4"/>
  <c r="I35" i="4"/>
  <c r="J35" i="4" s="1"/>
  <c r="W34" i="4"/>
  <c r="K34" i="4"/>
  <c r="I34" i="4"/>
  <c r="J34" i="4" s="1"/>
  <c r="S34" i="4" s="1"/>
  <c r="W33" i="4"/>
  <c r="K33" i="4"/>
  <c r="I33" i="4"/>
  <c r="J33" i="4" s="1"/>
  <c r="W32" i="4"/>
  <c r="K32" i="4"/>
  <c r="I32" i="4"/>
  <c r="J32" i="4" s="1"/>
  <c r="W31" i="4"/>
  <c r="K31" i="4"/>
  <c r="I31" i="4"/>
  <c r="J31" i="4" s="1"/>
  <c r="S31" i="4" s="1"/>
  <c r="W30" i="4"/>
  <c r="K30" i="4"/>
  <c r="I30" i="4"/>
  <c r="J30" i="4" s="1"/>
  <c r="W29" i="4"/>
  <c r="K29" i="4"/>
  <c r="I29" i="4"/>
  <c r="J29" i="4" s="1"/>
  <c r="S29" i="4" s="1"/>
  <c r="W28" i="4"/>
  <c r="K28" i="4"/>
  <c r="I28" i="4"/>
  <c r="J28" i="4" s="1"/>
  <c r="S28" i="4" s="1"/>
  <c r="W27" i="4"/>
  <c r="K27" i="4"/>
  <c r="I27" i="4"/>
  <c r="J27" i="4" s="1"/>
  <c r="W26" i="4"/>
  <c r="K26" i="4"/>
  <c r="I26" i="4"/>
  <c r="J26" i="4" s="1"/>
  <c r="W22" i="4"/>
  <c r="K22" i="4"/>
  <c r="I22" i="4"/>
  <c r="J22" i="4" s="1"/>
  <c r="W21" i="4"/>
  <c r="K21" i="4"/>
  <c r="I21" i="4"/>
  <c r="J21" i="4" s="1"/>
  <c r="W20" i="4"/>
  <c r="K20" i="4"/>
  <c r="I20" i="4"/>
  <c r="J20" i="4" s="1"/>
  <c r="S20" i="4" s="1"/>
  <c r="W19" i="4"/>
  <c r="K19" i="4"/>
  <c r="I19" i="4"/>
  <c r="J19" i="4" s="1"/>
  <c r="S19" i="4" s="1"/>
  <c r="W17" i="4"/>
  <c r="K17" i="4"/>
  <c r="I17" i="4"/>
  <c r="J17" i="4" s="1"/>
  <c r="S17" i="4" s="1"/>
  <c r="W16" i="4"/>
  <c r="K16" i="4"/>
  <c r="I16" i="4"/>
  <c r="J16" i="4" s="1"/>
  <c r="S16" i="4" s="1"/>
  <c r="W14" i="4"/>
  <c r="K14" i="4"/>
  <c r="I14" i="4"/>
  <c r="J14" i="4" s="1"/>
  <c r="W13" i="4"/>
  <c r="K13" i="4"/>
  <c r="I13" i="4"/>
  <c r="J13" i="4" s="1"/>
  <c r="W12" i="4"/>
  <c r="K12" i="4"/>
  <c r="I12" i="4"/>
  <c r="J12" i="4" s="1"/>
  <c r="W11" i="4"/>
  <c r="K11" i="4"/>
  <c r="I11" i="4"/>
  <c r="J11" i="4" s="1"/>
  <c r="N135" i="4" l="1"/>
  <c r="N131" i="4"/>
  <c r="N139" i="4"/>
  <c r="N133" i="4"/>
  <c r="N124" i="4"/>
  <c r="S84" i="4"/>
  <c r="S69" i="4"/>
  <c r="S68" i="4"/>
  <c r="S62" i="4"/>
  <c r="S42" i="4"/>
  <c r="S37" i="4"/>
  <c r="S54" i="4"/>
  <c r="S63" i="4"/>
  <c r="S73" i="4"/>
  <c r="S89" i="4"/>
  <c r="S98" i="4"/>
  <c r="S11" i="4"/>
  <c r="N136" i="4"/>
  <c r="S58" i="4"/>
  <c r="S78" i="4"/>
  <c r="S36" i="4"/>
  <c r="S56" i="4"/>
  <c r="S76" i="4"/>
  <c r="S99" i="4"/>
  <c r="S107" i="4"/>
  <c r="S30" i="4"/>
  <c r="S50" i="4"/>
  <c r="S70" i="4"/>
  <c r="S90" i="4"/>
  <c r="S13" i="4"/>
  <c r="S38" i="4"/>
  <c r="S45" i="4"/>
  <c r="S32" i="4"/>
  <c r="S52" i="4"/>
  <c r="S72" i="4"/>
  <c r="N137" i="4"/>
  <c r="S26" i="4"/>
  <c r="S46" i="4"/>
  <c r="S66" i="4"/>
  <c r="S79" i="4"/>
  <c r="S85" i="4"/>
  <c r="S101" i="4"/>
  <c r="N128" i="4"/>
  <c r="N138" i="4"/>
  <c r="S60" i="4"/>
  <c r="S47" i="4"/>
  <c r="S86" i="4"/>
  <c r="S61" i="4"/>
  <c r="N120" i="4"/>
  <c r="N118" i="4"/>
  <c r="S106" i="4"/>
  <c r="S109" i="4"/>
  <c r="S105" i="4"/>
  <c r="S110" i="4"/>
  <c r="S103" i="4"/>
  <c r="J112" i="4"/>
  <c r="S22" i="4"/>
  <c r="S27" i="4"/>
  <c r="S41" i="4"/>
  <c r="S43" i="4"/>
  <c r="S57" i="4"/>
  <c r="S59" i="4"/>
  <c r="W102" i="4"/>
  <c r="K112" i="4"/>
  <c r="N122" i="4"/>
  <c r="N126" i="4"/>
  <c r="N130" i="4"/>
  <c r="N134" i="4"/>
  <c r="K102" i="4"/>
  <c r="S21" i="4"/>
  <c r="S39" i="4"/>
  <c r="S40" i="4"/>
  <c r="S55" i="4"/>
  <c r="S71" i="4"/>
  <c r="S87" i="4"/>
  <c r="N119" i="4"/>
  <c r="N121" i="4"/>
  <c r="N123" i="4"/>
  <c r="N125" i="4"/>
  <c r="N127" i="4"/>
  <c r="N129" i="4"/>
  <c r="S12" i="4"/>
  <c r="S14" i="4"/>
  <c r="S33" i="4"/>
  <c r="S35" i="4"/>
  <c r="S49" i="4"/>
  <c r="S51" i="4"/>
  <c r="S65" i="4"/>
  <c r="S67" i="4"/>
  <c r="S81" i="4"/>
  <c r="S83" i="4"/>
  <c r="S100" i="4"/>
  <c r="S104" i="4"/>
  <c r="S108" i="4"/>
  <c r="I112" i="4"/>
  <c r="J102" i="4"/>
  <c r="I102" i="4"/>
  <c r="S111" i="4"/>
  <c r="S112" i="4" l="1"/>
  <c r="S102" i="4"/>
  <c r="CQ10" i="7"/>
  <c r="CQ11" i="7"/>
  <c r="CQ12" i="7"/>
  <c r="CQ13" i="7"/>
  <c r="CQ14" i="7"/>
  <c r="CQ15" i="7"/>
  <c r="CQ16" i="7"/>
  <c r="CQ17" i="7"/>
  <c r="CQ18" i="7"/>
  <c r="CQ9" i="7"/>
  <c r="CW8" i="7"/>
  <c r="CX8" i="7"/>
  <c r="CY8" i="7"/>
  <c r="CZ8" i="7"/>
  <c r="DA8" i="7"/>
  <c r="CV8" i="7"/>
  <c r="CE10" i="7"/>
  <c r="CE11" i="7"/>
  <c r="CE12" i="7"/>
  <c r="CE13" i="7"/>
  <c r="CE14" i="7"/>
  <c r="CE15" i="7"/>
  <c r="CE16" i="7"/>
  <c r="CE17" i="7"/>
  <c r="CE18" i="7"/>
  <c r="CE9" i="7"/>
  <c r="CK8" i="7"/>
  <c r="CL8" i="7"/>
  <c r="CM8" i="7"/>
  <c r="CN8" i="7"/>
  <c r="CO8" i="7"/>
  <c r="AQ9" i="7"/>
  <c r="AQ10" i="7"/>
  <c r="AQ11" i="7"/>
  <c r="AQ12" i="7"/>
  <c r="AQ13" i="7"/>
  <c r="AQ14" i="7"/>
  <c r="AQ15" i="7"/>
  <c r="AQ16" i="7"/>
  <c r="AQ17" i="7"/>
  <c r="AQ18" i="7"/>
  <c r="BK8" i="7"/>
  <c r="BL8" i="7"/>
  <c r="BM8" i="7"/>
  <c r="BN8" i="7"/>
  <c r="BO8" i="7"/>
  <c r="BP8" i="7"/>
  <c r="BQ8" i="7"/>
  <c r="BR8" i="7"/>
  <c r="BS8" i="7"/>
  <c r="BT8" i="7"/>
  <c r="BU8" i="7"/>
  <c r="BV8" i="7"/>
  <c r="BW8" i="7"/>
  <c r="BX8" i="7"/>
  <c r="BY8" i="7"/>
  <c r="BZ8" i="7"/>
  <c r="CA8" i="7"/>
  <c r="CB8" i="7"/>
  <c r="CC8" i="7"/>
  <c r="C10" i="7"/>
  <c r="C11" i="7"/>
  <c r="C12" i="7"/>
  <c r="C13" i="7"/>
  <c r="C14" i="7"/>
  <c r="C15" i="7"/>
  <c r="C16" i="7"/>
  <c r="C17" i="7"/>
  <c r="C18" i="7"/>
  <c r="W8" i="7"/>
  <c r="X8" i="7"/>
  <c r="Y8" i="7"/>
  <c r="Z8" i="7"/>
  <c r="AA8" i="7"/>
  <c r="AB8" i="7"/>
  <c r="AC8" i="7"/>
  <c r="AD8" i="7"/>
  <c r="AE8" i="7"/>
  <c r="AF8" i="7"/>
  <c r="AG8" i="7"/>
  <c r="AH8" i="7"/>
  <c r="AI8" i="7"/>
  <c r="AJ8" i="7"/>
  <c r="AK8" i="7"/>
  <c r="AL8" i="7"/>
  <c r="AM8" i="7"/>
  <c r="AN8" i="7"/>
  <c r="AO8" i="7"/>
  <c r="C9" i="7"/>
  <c r="Z9" i="10"/>
  <c r="Z10" i="10"/>
  <c r="Z11" i="10"/>
  <c r="Z12" i="10"/>
  <c r="Z13" i="10"/>
  <c r="Z14" i="10"/>
  <c r="Z15" i="10"/>
  <c r="Z16" i="10"/>
  <c r="Z8" i="10"/>
  <c r="C9" i="10"/>
  <c r="C10" i="10"/>
  <c r="C11" i="10"/>
  <c r="C12" i="10"/>
  <c r="C13" i="10"/>
  <c r="C14" i="10"/>
  <c r="C15" i="10"/>
  <c r="C16" i="10"/>
  <c r="C8" i="10"/>
  <c r="BJ7" i="5" l="1"/>
  <c r="AI7" i="5"/>
  <c r="AH8" i="5"/>
  <c r="AH17" i="5"/>
  <c r="AH16" i="5"/>
  <c r="AH15" i="5"/>
  <c r="AH14" i="5"/>
  <c r="AH13" i="5"/>
  <c r="AH12" i="5"/>
  <c r="AH11" i="5"/>
  <c r="AH10" i="5"/>
  <c r="AH9" i="5"/>
  <c r="BL7" i="5"/>
  <c r="BK7" i="5"/>
  <c r="BI7" i="5"/>
  <c r="BH7" i="5"/>
  <c r="BG7" i="5"/>
  <c r="BF7" i="5"/>
  <c r="BE7" i="5"/>
  <c r="BD7" i="5"/>
  <c r="BC7" i="5"/>
  <c r="BB7" i="5"/>
  <c r="BA7" i="5"/>
  <c r="AZ7" i="5"/>
  <c r="AY7" i="5"/>
  <c r="AX7" i="5"/>
  <c r="AW7" i="5"/>
  <c r="AV7" i="5"/>
  <c r="AU7" i="5"/>
  <c r="AT7" i="5"/>
  <c r="AS7" i="5"/>
  <c r="AR7" i="5"/>
  <c r="AQ7" i="5"/>
  <c r="AP7" i="5"/>
  <c r="AO7" i="5"/>
  <c r="AN7" i="5"/>
  <c r="AM7" i="5"/>
  <c r="AL7" i="5"/>
  <c r="AK7" i="5"/>
  <c r="AJ7" i="5"/>
  <c r="C9" i="5"/>
  <c r="C10" i="5"/>
  <c r="C11" i="5"/>
  <c r="C12" i="5"/>
  <c r="C13" i="5"/>
  <c r="C14" i="5"/>
  <c r="C15" i="5"/>
  <c r="C16" i="5"/>
  <c r="C17" i="5"/>
  <c r="C8" i="5"/>
  <c r="AD7" i="5"/>
  <c r="AE7" i="5"/>
  <c r="AF7" i="5"/>
  <c r="AG7" i="5"/>
  <c r="AH7" i="5" l="1"/>
  <c r="Q50" i="3"/>
  <c r="H41" i="3" l="1"/>
  <c r="I41" i="3" s="1"/>
  <c r="J41" i="3"/>
  <c r="R41" i="3" l="1"/>
  <c r="H22" i="3" l="1"/>
  <c r="I22" i="3" s="1"/>
  <c r="J22" i="3"/>
  <c r="R22" i="3" l="1"/>
  <c r="D50" i="3"/>
  <c r="H15" i="3"/>
  <c r="I15" i="3" s="1"/>
  <c r="J15" i="3"/>
  <c r="H16" i="3"/>
  <c r="I16" i="3" s="1"/>
  <c r="J16" i="3"/>
  <c r="H17" i="3"/>
  <c r="I17" i="3" s="1"/>
  <c r="J17" i="3"/>
  <c r="H47" i="3"/>
  <c r="I47" i="3" s="1"/>
  <c r="J47" i="3"/>
  <c r="R47" i="3" l="1"/>
  <c r="R17" i="3"/>
  <c r="R16" i="3"/>
  <c r="R15" i="3"/>
  <c r="AT18" i="8"/>
  <c r="AT17" i="8"/>
  <c r="AT16" i="8"/>
  <c r="AT15" i="8"/>
  <c r="AT14" i="8"/>
  <c r="AT13" i="8"/>
  <c r="AT12" i="8"/>
  <c r="AT11" i="8"/>
  <c r="AT10" i="8"/>
  <c r="AM18" i="8"/>
  <c r="AM17" i="8"/>
  <c r="AM16" i="8"/>
  <c r="AM15" i="8"/>
  <c r="AM14" i="8"/>
  <c r="AM13" i="8"/>
  <c r="AM12" i="8"/>
  <c r="AM11" i="8"/>
  <c r="AM10" i="8"/>
  <c r="AF18" i="8"/>
  <c r="AF17" i="8"/>
  <c r="AF16" i="8"/>
  <c r="AF15" i="8"/>
  <c r="AF14" i="8"/>
  <c r="AF13" i="8"/>
  <c r="AF12" i="8"/>
  <c r="AF11" i="8"/>
  <c r="AF10" i="8"/>
  <c r="K18" i="8"/>
  <c r="K17" i="8"/>
  <c r="K16" i="8"/>
  <c r="K15" i="8"/>
  <c r="K14" i="8"/>
  <c r="K13" i="8"/>
  <c r="K12" i="8"/>
  <c r="K11" i="8"/>
  <c r="K10" i="8"/>
  <c r="V27" i="9"/>
  <c r="T27" i="9"/>
  <c r="S27" i="9"/>
  <c r="R27" i="9"/>
  <c r="Q27" i="9"/>
  <c r="P27" i="9"/>
  <c r="H27" i="9"/>
  <c r="G27" i="9"/>
  <c r="F27" i="9"/>
  <c r="E27" i="9"/>
  <c r="V26" i="9"/>
  <c r="T26" i="9"/>
  <c r="S26" i="9"/>
  <c r="R26" i="9"/>
  <c r="Q26" i="9"/>
  <c r="P26" i="9"/>
  <c r="N26" i="9"/>
  <c r="L26" i="9"/>
  <c r="H26" i="9"/>
  <c r="G26" i="9"/>
  <c r="F26" i="9"/>
  <c r="E26" i="9"/>
  <c r="D26" i="9"/>
  <c r="V25" i="9"/>
  <c r="T25" i="9"/>
  <c r="S25" i="9"/>
  <c r="R25" i="9"/>
  <c r="Q25" i="9"/>
  <c r="P25" i="9"/>
  <c r="N25" i="9"/>
  <c r="L25" i="9"/>
  <c r="H25" i="9"/>
  <c r="G25" i="9"/>
  <c r="F25" i="9"/>
  <c r="E25" i="9"/>
  <c r="D25" i="9"/>
  <c r="S50" i="3" l="1"/>
  <c r="P50" i="3"/>
  <c r="O50" i="3"/>
  <c r="N50" i="3"/>
  <c r="M50" i="3"/>
  <c r="L50" i="3"/>
  <c r="K50" i="3"/>
  <c r="G50" i="3"/>
  <c r="F50" i="3"/>
  <c r="E50" i="3"/>
  <c r="H13" i="3" l="1"/>
  <c r="I13" i="3" s="1"/>
  <c r="J13" i="3"/>
  <c r="H14" i="3"/>
  <c r="I14" i="3" s="1"/>
  <c r="J14" i="3"/>
  <c r="H18" i="3"/>
  <c r="I18" i="3" s="1"/>
  <c r="J18" i="3"/>
  <c r="H19" i="3"/>
  <c r="I19" i="3" s="1"/>
  <c r="J19" i="3"/>
  <c r="H20" i="3"/>
  <c r="I20" i="3" s="1"/>
  <c r="J20" i="3"/>
  <c r="H21" i="3"/>
  <c r="I21" i="3" s="1"/>
  <c r="J21" i="3"/>
  <c r="H23" i="3"/>
  <c r="I23" i="3" s="1"/>
  <c r="J23" i="3"/>
  <c r="H24" i="3"/>
  <c r="I24" i="3" s="1"/>
  <c r="J24" i="3"/>
  <c r="H25" i="3"/>
  <c r="I25" i="3" s="1"/>
  <c r="J25" i="3"/>
  <c r="H26" i="3"/>
  <c r="I26" i="3" s="1"/>
  <c r="J26" i="3"/>
  <c r="H27" i="3"/>
  <c r="I27" i="3" s="1"/>
  <c r="J27" i="3"/>
  <c r="H28" i="3"/>
  <c r="I28" i="3" s="1"/>
  <c r="J28" i="3"/>
  <c r="H29" i="3"/>
  <c r="I29" i="3" s="1"/>
  <c r="J29" i="3"/>
  <c r="H30" i="3"/>
  <c r="I30" i="3" s="1"/>
  <c r="J30" i="3"/>
  <c r="H31" i="3"/>
  <c r="I31" i="3" s="1"/>
  <c r="J31" i="3"/>
  <c r="H32" i="3"/>
  <c r="I32" i="3" s="1"/>
  <c r="J32" i="3"/>
  <c r="H33" i="3"/>
  <c r="I33" i="3" s="1"/>
  <c r="J33" i="3"/>
  <c r="H34" i="3"/>
  <c r="I34" i="3" s="1"/>
  <c r="J34" i="3"/>
  <c r="H35" i="3"/>
  <c r="I35" i="3" s="1"/>
  <c r="J35" i="3"/>
  <c r="H36" i="3"/>
  <c r="J36" i="3"/>
  <c r="R35" i="3" l="1"/>
  <c r="R34" i="3"/>
  <c r="R33" i="3"/>
  <c r="I36" i="3"/>
  <c r="R32" i="3"/>
  <c r="R31" i="3"/>
  <c r="R30" i="3"/>
  <c r="R29" i="3"/>
  <c r="R28" i="3"/>
  <c r="R27" i="3"/>
  <c r="R26" i="3"/>
  <c r="R25" i="3"/>
  <c r="R24" i="3"/>
  <c r="R23" i="3"/>
  <c r="R21" i="3"/>
  <c r="R20" i="3"/>
  <c r="R19" i="3"/>
  <c r="R18" i="3"/>
  <c r="R14" i="3"/>
  <c r="R13" i="3"/>
  <c r="R36" i="3" l="1"/>
  <c r="Y9" i="6" l="1"/>
  <c r="I28" i="9" l="1"/>
  <c r="J28" i="9" s="1"/>
  <c r="I45" i="9"/>
  <c r="I44" i="9"/>
  <c r="I43" i="9"/>
  <c r="I42" i="9"/>
  <c r="I41" i="9"/>
  <c r="I40" i="9"/>
  <c r="I39" i="9"/>
  <c r="I38" i="9"/>
  <c r="I37" i="9"/>
  <c r="I36" i="9"/>
  <c r="I35" i="9"/>
  <c r="I34" i="9"/>
  <c r="I33" i="9"/>
  <c r="I32" i="9"/>
  <c r="I31" i="9"/>
  <c r="I30" i="9"/>
  <c r="I29" i="9"/>
  <c r="I24" i="9"/>
  <c r="I23" i="9"/>
  <c r="I22" i="9"/>
  <c r="I21" i="9"/>
  <c r="I20" i="9"/>
  <c r="I19" i="9"/>
  <c r="I18" i="9"/>
  <c r="I17" i="9"/>
  <c r="I16" i="9"/>
  <c r="I15" i="9"/>
  <c r="I14" i="9"/>
  <c r="I13" i="9"/>
  <c r="I12" i="9"/>
  <c r="I11" i="9"/>
  <c r="I10" i="9"/>
  <c r="I8" i="9"/>
  <c r="I7" i="9"/>
  <c r="I9" i="9"/>
  <c r="I27" i="9" l="1"/>
  <c r="I25" i="9"/>
  <c r="I26" i="9"/>
  <c r="I46" i="9"/>
  <c r="F7" i="10"/>
  <c r="U15" i="8"/>
  <c r="V15" i="8"/>
  <c r="W15" i="8"/>
  <c r="X15" i="8"/>
  <c r="Z15" i="8"/>
  <c r="AA15" i="8"/>
  <c r="AB15" i="8"/>
  <c r="BD15" i="8" s="1"/>
  <c r="AC15" i="8"/>
  <c r="AD15" i="8"/>
  <c r="AE15" i="8"/>
  <c r="BG15" i="8" s="1"/>
  <c r="U16" i="8"/>
  <c r="V16" i="8"/>
  <c r="W16" i="8"/>
  <c r="X16" i="8"/>
  <c r="Z16" i="8"/>
  <c r="AA16" i="8"/>
  <c r="AB16" i="8"/>
  <c r="AC16" i="8"/>
  <c r="AD16" i="8"/>
  <c r="AE16" i="8"/>
  <c r="U17" i="8"/>
  <c r="V17" i="8"/>
  <c r="W17" i="8"/>
  <c r="X17" i="8"/>
  <c r="Z17" i="8"/>
  <c r="AA17" i="8"/>
  <c r="AB17" i="8"/>
  <c r="AC17" i="8"/>
  <c r="AD17" i="8"/>
  <c r="AE17" i="8"/>
  <c r="S18" i="8"/>
  <c r="S9" i="8" s="1"/>
  <c r="T18" i="8"/>
  <c r="T9" i="8" s="1"/>
  <c r="U18" i="8"/>
  <c r="V18" i="8"/>
  <c r="W18" i="8"/>
  <c r="X18" i="8"/>
  <c r="Z18" i="8"/>
  <c r="AA18" i="8"/>
  <c r="AB18" i="8"/>
  <c r="AC18" i="8"/>
  <c r="AD18" i="8"/>
  <c r="AE18" i="8"/>
  <c r="CR8" i="7"/>
  <c r="D16" i="6"/>
  <c r="J16" i="6"/>
  <c r="Q16" i="6"/>
  <c r="R16" i="6"/>
  <c r="S16" i="6"/>
  <c r="T16" i="6"/>
  <c r="U16" i="6"/>
  <c r="W16" i="6"/>
  <c r="X16" i="6"/>
  <c r="Y16" i="6"/>
  <c r="Z16" i="6"/>
  <c r="AA16" i="6"/>
  <c r="AB16" i="6"/>
  <c r="AH16" i="6"/>
  <c r="AN16" i="6"/>
  <c r="AV16" i="6"/>
  <c r="D17" i="6"/>
  <c r="J17" i="6"/>
  <c r="Q17" i="6"/>
  <c r="R17" i="6"/>
  <c r="S17" i="6"/>
  <c r="T17" i="6"/>
  <c r="U17" i="6"/>
  <c r="W17" i="6"/>
  <c r="X17" i="6"/>
  <c r="Y17" i="6"/>
  <c r="Z17" i="6"/>
  <c r="AA17" i="6"/>
  <c r="AB17" i="6"/>
  <c r="AH17" i="6"/>
  <c r="AN17" i="6"/>
  <c r="D18" i="6"/>
  <c r="J18" i="6"/>
  <c r="Q18" i="6"/>
  <c r="R18" i="6"/>
  <c r="S18" i="6"/>
  <c r="T18" i="6"/>
  <c r="U18" i="6"/>
  <c r="W18" i="6"/>
  <c r="X18" i="6"/>
  <c r="Y18" i="6"/>
  <c r="Z18" i="6"/>
  <c r="AA18" i="6"/>
  <c r="AB18" i="6"/>
  <c r="AH18" i="6"/>
  <c r="AN18" i="6"/>
  <c r="AX16" i="6" l="1"/>
  <c r="AW16" i="6"/>
  <c r="R16" i="8"/>
  <c r="R15" i="8"/>
  <c r="R17" i="8"/>
  <c r="BC17" i="8"/>
  <c r="AY16" i="6"/>
  <c r="AU16" i="6"/>
  <c r="BC16" i="8"/>
  <c r="AU17" i="6"/>
  <c r="BE17" i="8"/>
  <c r="BE16" i="8"/>
  <c r="R18" i="8"/>
  <c r="Y18" i="8"/>
  <c r="Y17" i="8"/>
  <c r="Y16" i="8"/>
  <c r="BF15" i="8"/>
  <c r="BB15" i="8"/>
  <c r="Y15" i="8"/>
  <c r="BE15" i="8"/>
  <c r="BC15" i="8"/>
  <c r="BE18" i="8"/>
  <c r="BC18" i="8"/>
  <c r="BG16" i="8"/>
  <c r="BF16" i="8"/>
  <c r="BD16" i="8"/>
  <c r="AY17" i="6"/>
  <c r="BB16" i="8"/>
  <c r="AX17" i="6"/>
  <c r="AX18" i="6"/>
  <c r="AW17" i="6"/>
  <c r="BG18" i="8"/>
  <c r="BF18" i="8"/>
  <c r="BD18" i="8"/>
  <c r="BG17" i="8"/>
  <c r="BF17" i="8"/>
  <c r="BD17" i="8"/>
  <c r="BB18" i="8"/>
  <c r="BB17" i="8"/>
  <c r="V18" i="6"/>
  <c r="AY18" i="6"/>
  <c r="AW18" i="6"/>
  <c r="AU18" i="6"/>
  <c r="V17" i="6"/>
  <c r="AV17" i="6"/>
  <c r="AV18" i="6"/>
  <c r="V16" i="6"/>
  <c r="P18" i="6"/>
  <c r="P17" i="6"/>
  <c r="P16" i="6"/>
  <c r="AT16" i="6" l="1"/>
  <c r="BA17" i="8"/>
  <c r="BA16" i="8"/>
  <c r="AT17" i="6"/>
  <c r="BA18" i="8"/>
  <c r="BA15" i="8"/>
  <c r="AT18" i="6"/>
  <c r="AV7" i="10"/>
  <c r="AU7" i="10"/>
  <c r="AT7" i="10"/>
  <c r="AS7" i="10"/>
  <c r="AR7" i="10"/>
  <c r="AQ7" i="10"/>
  <c r="AP7" i="10"/>
  <c r="AO7" i="10"/>
  <c r="AN7" i="10"/>
  <c r="AM7" i="10"/>
  <c r="AL7" i="10"/>
  <c r="AK7" i="10"/>
  <c r="AJ7" i="10"/>
  <c r="AI7" i="10"/>
  <c r="AH7" i="10"/>
  <c r="AG7" i="10"/>
  <c r="AF7" i="10"/>
  <c r="AE7" i="10"/>
  <c r="AD7" i="10"/>
  <c r="AC7" i="10"/>
  <c r="AB7" i="10"/>
  <c r="AA7" i="10"/>
  <c r="Y7" i="10"/>
  <c r="X7" i="10"/>
  <c r="W7" i="10"/>
  <c r="V7" i="10"/>
  <c r="U7" i="10"/>
  <c r="T7" i="10"/>
  <c r="S7" i="10"/>
  <c r="R7" i="10"/>
  <c r="Q7" i="10"/>
  <c r="P7" i="10"/>
  <c r="O7" i="10"/>
  <c r="N7" i="10"/>
  <c r="M7" i="10"/>
  <c r="L7" i="10"/>
  <c r="K7" i="10"/>
  <c r="J7" i="10"/>
  <c r="I7" i="10"/>
  <c r="H7" i="10"/>
  <c r="G7" i="10"/>
  <c r="E7" i="10"/>
  <c r="D7" i="10"/>
  <c r="G46" i="9"/>
  <c r="G49" i="9" s="1"/>
  <c r="G47" i="9"/>
  <c r="G48" i="9"/>
  <c r="G51" i="9" s="1"/>
  <c r="I47" i="9"/>
  <c r="J39" i="9"/>
  <c r="X10" i="8"/>
  <c r="X11" i="8"/>
  <c r="X12" i="8"/>
  <c r="X13" i="8"/>
  <c r="X14" i="8"/>
  <c r="U10" i="8"/>
  <c r="V10" i="8"/>
  <c r="W10" i="8"/>
  <c r="U11" i="8"/>
  <c r="R11" i="8" s="1"/>
  <c r="V11" i="8"/>
  <c r="W11" i="8"/>
  <c r="U12" i="8"/>
  <c r="V12" i="8"/>
  <c r="W12" i="8"/>
  <c r="U13" i="8"/>
  <c r="V13" i="8"/>
  <c r="W13" i="8"/>
  <c r="U14" i="8"/>
  <c r="V14" i="8"/>
  <c r="W14" i="8"/>
  <c r="R9" i="6"/>
  <c r="S9" i="6"/>
  <c r="T9" i="6"/>
  <c r="AX9" i="6" s="1"/>
  <c r="U9" i="6"/>
  <c r="R10" i="6"/>
  <c r="S10" i="6"/>
  <c r="T10" i="6"/>
  <c r="U10" i="6"/>
  <c r="R11" i="6"/>
  <c r="S11" i="6"/>
  <c r="T11" i="6"/>
  <c r="U11" i="6"/>
  <c r="R12" i="6"/>
  <c r="S12" i="6"/>
  <c r="T12" i="6"/>
  <c r="U12" i="6"/>
  <c r="R13" i="6"/>
  <c r="S13" i="6"/>
  <c r="T13" i="6"/>
  <c r="U13" i="6"/>
  <c r="R14" i="6"/>
  <c r="S14" i="6"/>
  <c r="T14" i="6"/>
  <c r="U14" i="6"/>
  <c r="R15" i="6"/>
  <c r="S15" i="6"/>
  <c r="T15" i="6"/>
  <c r="U15" i="6"/>
  <c r="Q10" i="6"/>
  <c r="Q11" i="6"/>
  <c r="Q12" i="6"/>
  <c r="Q13" i="6"/>
  <c r="Q14" i="6"/>
  <c r="Q15" i="6"/>
  <c r="Q9" i="6"/>
  <c r="J12" i="3"/>
  <c r="H37" i="3"/>
  <c r="I37" i="3" s="1"/>
  <c r="H38" i="3"/>
  <c r="I38" i="3" s="1"/>
  <c r="H39" i="3"/>
  <c r="I39" i="3" s="1"/>
  <c r="H42" i="3"/>
  <c r="I42" i="3" s="1"/>
  <c r="H43" i="3"/>
  <c r="I43" i="3" s="1"/>
  <c r="H44" i="3"/>
  <c r="I44" i="3" s="1"/>
  <c r="H45" i="3"/>
  <c r="I45" i="3" s="1"/>
  <c r="H46" i="3"/>
  <c r="I46" i="3" s="1"/>
  <c r="H48" i="3"/>
  <c r="H12" i="3"/>
  <c r="J10" i="9"/>
  <c r="J11" i="9"/>
  <c r="J13" i="9"/>
  <c r="U13" i="9" s="1"/>
  <c r="J14" i="9"/>
  <c r="J16" i="9"/>
  <c r="J17" i="9"/>
  <c r="J19" i="9"/>
  <c r="J20" i="9"/>
  <c r="U20" i="9" s="1"/>
  <c r="J22" i="9"/>
  <c r="J23" i="9"/>
  <c r="J29" i="9"/>
  <c r="J31" i="9"/>
  <c r="J32" i="9"/>
  <c r="J34" i="9"/>
  <c r="J35" i="9"/>
  <c r="J37" i="9"/>
  <c r="J38" i="9"/>
  <c r="U38" i="9" s="1"/>
  <c r="J40" i="9"/>
  <c r="J41" i="9"/>
  <c r="U41" i="9" s="1"/>
  <c r="J42" i="9"/>
  <c r="J43" i="9"/>
  <c r="J44" i="9"/>
  <c r="J7" i="9"/>
  <c r="J8" i="9"/>
  <c r="AC7" i="5"/>
  <c r="AB7" i="5"/>
  <c r="AA7" i="5"/>
  <c r="Z7" i="5"/>
  <c r="Y7" i="5"/>
  <c r="X7" i="5"/>
  <c r="W7" i="5"/>
  <c r="V7" i="5"/>
  <c r="U7" i="5"/>
  <c r="T7" i="5"/>
  <c r="S7" i="5"/>
  <c r="R7" i="5"/>
  <c r="Q7" i="5"/>
  <c r="P7" i="5"/>
  <c r="O7" i="5"/>
  <c r="N7" i="5"/>
  <c r="M7" i="5"/>
  <c r="L7" i="5"/>
  <c r="K7" i="5"/>
  <c r="J7" i="5"/>
  <c r="I7" i="5"/>
  <c r="H7" i="5"/>
  <c r="G7" i="5"/>
  <c r="F7" i="5"/>
  <c r="E7" i="5"/>
  <c r="D7" i="5"/>
  <c r="DB8" i="7"/>
  <c r="CU8" i="7"/>
  <c r="CT8" i="7"/>
  <c r="CS8" i="7"/>
  <c r="CP8" i="7"/>
  <c r="CJ8" i="7"/>
  <c r="CI8" i="7"/>
  <c r="CH8" i="7"/>
  <c r="CG8" i="7"/>
  <c r="CF8" i="7"/>
  <c r="CD8" i="7"/>
  <c r="BJ8" i="7"/>
  <c r="BI8" i="7"/>
  <c r="BH8" i="7"/>
  <c r="BG8" i="7"/>
  <c r="BF8" i="7"/>
  <c r="BE8" i="7"/>
  <c r="BD8" i="7"/>
  <c r="BC8" i="7"/>
  <c r="BB8" i="7"/>
  <c r="BA8" i="7"/>
  <c r="AZ8" i="7"/>
  <c r="AY8" i="7"/>
  <c r="AX8" i="7"/>
  <c r="AW8" i="7"/>
  <c r="AV8" i="7"/>
  <c r="AU8" i="7"/>
  <c r="AT8" i="7"/>
  <c r="AS8" i="7"/>
  <c r="AR8" i="7"/>
  <c r="AP8" i="7"/>
  <c r="V8" i="7"/>
  <c r="U8" i="7"/>
  <c r="T8" i="7"/>
  <c r="S8" i="7"/>
  <c r="R8" i="7"/>
  <c r="Q8" i="7"/>
  <c r="P8" i="7"/>
  <c r="O8" i="7"/>
  <c r="N8" i="7"/>
  <c r="M8" i="7"/>
  <c r="L8" i="7"/>
  <c r="K8" i="7"/>
  <c r="J8" i="7"/>
  <c r="I8" i="7"/>
  <c r="H8" i="7"/>
  <c r="G8" i="7"/>
  <c r="F8" i="7"/>
  <c r="E8" i="7"/>
  <c r="D8" i="7"/>
  <c r="L46" i="9"/>
  <c r="H46" i="9"/>
  <c r="H49" i="9" s="1"/>
  <c r="H47" i="9"/>
  <c r="H50" i="9" s="1"/>
  <c r="W10" i="6"/>
  <c r="W9" i="6"/>
  <c r="J55" i="9"/>
  <c r="O30" i="9"/>
  <c r="O24" i="9"/>
  <c r="O21" i="9"/>
  <c r="O15" i="9"/>
  <c r="O12" i="9"/>
  <c r="O18" i="9"/>
  <c r="O9" i="9"/>
  <c r="O8" i="9"/>
  <c r="K8" i="9" s="1"/>
  <c r="H8" i="6"/>
  <c r="F8" i="6"/>
  <c r="D33" i="9" s="1"/>
  <c r="J33" i="9" s="1"/>
  <c r="E8" i="6"/>
  <c r="D30" i="9" s="1"/>
  <c r="AG9" i="8"/>
  <c r="K74" i="9"/>
  <c r="J74" i="9"/>
  <c r="K73" i="9"/>
  <c r="J73" i="9"/>
  <c r="K68" i="9"/>
  <c r="J68" i="9"/>
  <c r="K67" i="9"/>
  <c r="J67" i="9"/>
  <c r="K62" i="9"/>
  <c r="J62" i="9"/>
  <c r="K61" i="9"/>
  <c r="J61" i="9"/>
  <c r="K56" i="9"/>
  <c r="J56" i="9"/>
  <c r="K55" i="9"/>
  <c r="T48" i="9"/>
  <c r="T51" i="9" s="1"/>
  <c r="S48" i="9"/>
  <c r="S51" i="9" s="1"/>
  <c r="R48" i="9"/>
  <c r="R51" i="9" s="1"/>
  <c r="Q48" i="9"/>
  <c r="Q51" i="9" s="1"/>
  <c r="P48" i="9"/>
  <c r="F48" i="9"/>
  <c r="F51" i="9" s="1"/>
  <c r="V47" i="9"/>
  <c r="T47" i="9"/>
  <c r="T50" i="9" s="1"/>
  <c r="S47" i="9"/>
  <c r="R47" i="9"/>
  <c r="R50" i="9" s="1"/>
  <c r="Q47" i="9"/>
  <c r="P47" i="9"/>
  <c r="N47" i="9"/>
  <c r="L47" i="9"/>
  <c r="F47" i="9"/>
  <c r="F50" i="9" s="1"/>
  <c r="E47" i="9"/>
  <c r="E50" i="9" s="1"/>
  <c r="D47" i="9"/>
  <c r="J47" i="9" s="1"/>
  <c r="V46" i="9"/>
  <c r="V49" i="9" s="1"/>
  <c r="T46" i="9"/>
  <c r="T49" i="9" s="1"/>
  <c r="S46" i="9"/>
  <c r="R46" i="9"/>
  <c r="R49" i="9" s="1"/>
  <c r="Q46" i="9"/>
  <c r="Q49" i="9" s="1"/>
  <c r="P46" i="9"/>
  <c r="N46" i="9"/>
  <c r="F46" i="9"/>
  <c r="F49" i="9" s="1"/>
  <c r="E46" i="9"/>
  <c r="E49" i="9" s="1"/>
  <c r="D46" i="9"/>
  <c r="J46" i="9" s="1"/>
  <c r="O45" i="9"/>
  <c r="O44" i="9"/>
  <c r="K44" i="9"/>
  <c r="O43" i="9"/>
  <c r="K43" i="9" s="1"/>
  <c r="O42" i="9"/>
  <c r="K42" i="9" s="1"/>
  <c r="M42" i="9" s="1"/>
  <c r="O41" i="9"/>
  <c r="K41" i="9" s="1"/>
  <c r="M41" i="9" s="1"/>
  <c r="O40" i="9"/>
  <c r="K40" i="9" s="1"/>
  <c r="M40" i="9" s="1"/>
  <c r="O39" i="9"/>
  <c r="K39" i="9" s="1"/>
  <c r="M39" i="9" s="1"/>
  <c r="O38" i="9"/>
  <c r="K38" i="9" s="1"/>
  <c r="M38" i="9" s="1"/>
  <c r="O37" i="9"/>
  <c r="K37" i="9" s="1"/>
  <c r="O36" i="9"/>
  <c r="O35" i="9"/>
  <c r="K35" i="9" s="1"/>
  <c r="O34" i="9"/>
  <c r="K34" i="9" s="1"/>
  <c r="U34" i="9" s="1"/>
  <c r="O33" i="9"/>
  <c r="O32" i="9"/>
  <c r="K32" i="9" s="1"/>
  <c r="M32" i="9" s="1"/>
  <c r="O31" i="9"/>
  <c r="K31" i="9" s="1"/>
  <c r="O29" i="9"/>
  <c r="K29" i="9" s="1"/>
  <c r="O28" i="9"/>
  <c r="V50" i="9"/>
  <c r="S50" i="9"/>
  <c r="Q50" i="9"/>
  <c r="N50" i="9"/>
  <c r="P49" i="9"/>
  <c r="N49" i="9"/>
  <c r="L49" i="9"/>
  <c r="O23" i="9"/>
  <c r="K23" i="9" s="1"/>
  <c r="O22" i="9"/>
  <c r="K22" i="9" s="1"/>
  <c r="O20" i="9"/>
  <c r="K20" i="9" s="1"/>
  <c r="M20" i="9" s="1"/>
  <c r="O19" i="9"/>
  <c r="K19" i="9" s="1"/>
  <c r="O17" i="9"/>
  <c r="K17" i="9"/>
  <c r="M17" i="9" s="1"/>
  <c r="O16" i="9"/>
  <c r="K16" i="9" s="1"/>
  <c r="O14" i="9"/>
  <c r="K14" i="9" s="1"/>
  <c r="M14" i="9" s="1"/>
  <c r="O13" i="9"/>
  <c r="K13" i="9" s="1"/>
  <c r="M13" i="9" s="1"/>
  <c r="O11" i="9"/>
  <c r="K11" i="9" s="1"/>
  <c r="M11" i="9" s="1"/>
  <c r="O10" i="9"/>
  <c r="O7" i="9"/>
  <c r="AE14" i="8"/>
  <c r="BG14" i="8" s="1"/>
  <c r="AD14" i="8"/>
  <c r="AC14" i="8"/>
  <c r="AB14" i="8"/>
  <c r="AA14" i="8"/>
  <c r="Z14" i="8"/>
  <c r="AE13" i="8"/>
  <c r="AD13" i="8"/>
  <c r="AC13" i="8"/>
  <c r="AB13" i="8"/>
  <c r="AA13" i="8"/>
  <c r="Z13" i="8"/>
  <c r="AE12" i="8"/>
  <c r="AD12" i="8"/>
  <c r="AC12" i="8"/>
  <c r="AB12" i="8"/>
  <c r="AA12" i="8"/>
  <c r="Z12" i="8"/>
  <c r="AE11" i="8"/>
  <c r="BG11" i="8" s="1"/>
  <c r="AD11" i="8"/>
  <c r="AC11" i="8"/>
  <c r="AB11" i="8"/>
  <c r="AA11" i="8"/>
  <c r="BC11" i="8" s="1"/>
  <c r="Z11" i="8"/>
  <c r="AE10" i="8"/>
  <c r="AD10" i="8"/>
  <c r="AC10" i="8"/>
  <c r="AB10" i="8"/>
  <c r="AA10" i="8"/>
  <c r="Z10" i="8"/>
  <c r="AZ9" i="8"/>
  <c r="L24" i="9" s="1"/>
  <c r="AY9" i="8"/>
  <c r="L21" i="9" s="1"/>
  <c r="AX9" i="8"/>
  <c r="L18" i="9" s="1"/>
  <c r="AW9" i="8"/>
  <c r="L15" i="9" s="1"/>
  <c r="AV9" i="8"/>
  <c r="L12" i="9" s="1"/>
  <c r="AU9" i="8"/>
  <c r="L9" i="9" s="1"/>
  <c r="AS9" i="8"/>
  <c r="AR9" i="8"/>
  <c r="AQ9" i="8"/>
  <c r="AP9" i="8"/>
  <c r="AO9" i="8"/>
  <c r="AN9" i="8"/>
  <c r="AL9" i="8"/>
  <c r="N24" i="9" s="1"/>
  <c r="K24" i="9" s="1"/>
  <c r="M24" i="9" s="1"/>
  <c r="AK9" i="8"/>
  <c r="N21" i="9" s="1"/>
  <c r="AJ9" i="8"/>
  <c r="N18" i="9" s="1"/>
  <c r="AI9" i="8"/>
  <c r="N15" i="9" s="1"/>
  <c r="AH9" i="8"/>
  <c r="N12" i="9" s="1"/>
  <c r="N9" i="8"/>
  <c r="M9" i="8"/>
  <c r="L9" i="8"/>
  <c r="J9" i="8"/>
  <c r="D24" i="9" s="1"/>
  <c r="J24" i="9" s="1"/>
  <c r="I9" i="8"/>
  <c r="D21" i="9" s="1"/>
  <c r="J21" i="9" s="1"/>
  <c r="H9" i="8"/>
  <c r="D18" i="9" s="1"/>
  <c r="J18" i="9" s="1"/>
  <c r="G9" i="8"/>
  <c r="D15" i="9" s="1"/>
  <c r="F9" i="8"/>
  <c r="D12" i="9" s="1"/>
  <c r="J12" i="9" s="1"/>
  <c r="E9" i="8"/>
  <c r="AN15" i="6"/>
  <c r="AH15" i="6"/>
  <c r="AB15" i="6"/>
  <c r="AA15" i="6"/>
  <c r="Z15" i="6"/>
  <c r="AX15" i="6" s="1"/>
  <c r="Y15" i="6"/>
  <c r="X15" i="6"/>
  <c r="W15" i="6"/>
  <c r="J15" i="6"/>
  <c r="D15" i="6"/>
  <c r="AN14" i="6"/>
  <c r="AH14" i="6"/>
  <c r="AB14" i="6"/>
  <c r="AA14" i="6"/>
  <c r="AY14" i="6" s="1"/>
  <c r="Z14" i="6"/>
  <c r="AX14" i="6" s="1"/>
  <c r="Y14" i="6"/>
  <c r="X14" i="6"/>
  <c r="W14" i="6"/>
  <c r="J14" i="6"/>
  <c r="D14" i="6"/>
  <c r="AN13" i="6"/>
  <c r="AH13" i="6"/>
  <c r="AB13" i="6"/>
  <c r="AA13" i="6"/>
  <c r="Z13" i="6"/>
  <c r="Y13" i="6"/>
  <c r="X13" i="6"/>
  <c r="W13" i="6"/>
  <c r="J13" i="6"/>
  <c r="D13" i="6"/>
  <c r="AN12" i="6"/>
  <c r="AH12" i="6"/>
  <c r="AB12" i="6"/>
  <c r="AA12" i="6"/>
  <c r="AY12" i="6" s="1"/>
  <c r="Z12" i="6"/>
  <c r="Y12" i="6"/>
  <c r="X12" i="6"/>
  <c r="W12" i="6"/>
  <c r="J12" i="6"/>
  <c r="D12" i="6"/>
  <c r="AN11" i="6"/>
  <c r="AH11" i="6"/>
  <c r="AB11" i="6"/>
  <c r="AA11" i="6"/>
  <c r="Z11" i="6"/>
  <c r="Y11" i="6"/>
  <c r="X11" i="6"/>
  <c r="W11" i="6"/>
  <c r="J11" i="6"/>
  <c r="D11" i="6"/>
  <c r="AN10" i="6"/>
  <c r="AH10" i="6"/>
  <c r="AB10" i="6"/>
  <c r="AA10" i="6"/>
  <c r="Z10" i="6"/>
  <c r="AX10" i="6" s="1"/>
  <c r="Y10" i="6"/>
  <c r="X10" i="6"/>
  <c r="J10" i="6"/>
  <c r="D10" i="6"/>
  <c r="AN9" i="6"/>
  <c r="AH9" i="6"/>
  <c r="AB9" i="6"/>
  <c r="AA9" i="6"/>
  <c r="Z9" i="6"/>
  <c r="X9" i="6"/>
  <c r="V9" i="6" s="1"/>
  <c r="AU9" i="6"/>
  <c r="J9" i="6"/>
  <c r="D9" i="6"/>
  <c r="AS8" i="6"/>
  <c r="L45" i="9" s="1"/>
  <c r="AR8" i="6"/>
  <c r="AQ8" i="6"/>
  <c r="L36" i="9" s="1"/>
  <c r="AP8" i="6"/>
  <c r="L33" i="9" s="1"/>
  <c r="AO8" i="6"/>
  <c r="L30" i="9" s="1"/>
  <c r="AM8" i="6"/>
  <c r="AL8" i="6"/>
  <c r="AK8" i="6"/>
  <c r="AJ8" i="6"/>
  <c r="AI8" i="6"/>
  <c r="AG8" i="6"/>
  <c r="N45" i="9" s="1"/>
  <c r="AF8" i="6"/>
  <c r="AE8" i="6"/>
  <c r="N36" i="9" s="1"/>
  <c r="AD8" i="6"/>
  <c r="N33" i="9" s="1"/>
  <c r="AC8" i="6"/>
  <c r="O8" i="6"/>
  <c r="N8" i="6"/>
  <c r="M8" i="6"/>
  <c r="L8" i="6"/>
  <c r="K8" i="6"/>
  <c r="I8" i="6"/>
  <c r="D45" i="9" s="1"/>
  <c r="G8" i="6"/>
  <c r="D36" i="9" s="1"/>
  <c r="J48" i="3"/>
  <c r="J46" i="3"/>
  <c r="J45" i="3"/>
  <c r="J44" i="3"/>
  <c r="J43" i="3"/>
  <c r="J42" i="3"/>
  <c r="J39" i="3"/>
  <c r="J38" i="3"/>
  <c r="J37" i="3"/>
  <c r="K28" i="9"/>
  <c r="M28" i="9" s="1"/>
  <c r="BF13" i="8"/>
  <c r="BB11" i="8"/>
  <c r="D49" i="9"/>
  <c r="L50" i="9"/>
  <c r="H48" i="9"/>
  <c r="H51" i="9" s="1"/>
  <c r="K10" i="9"/>
  <c r="I49" i="9"/>
  <c r="AH8" i="6" l="1"/>
  <c r="AW10" i="6"/>
  <c r="Q8" i="6"/>
  <c r="AU14" i="6"/>
  <c r="AW11" i="6"/>
  <c r="J8" i="6"/>
  <c r="BG12" i="8"/>
  <c r="R13" i="8"/>
  <c r="BG10" i="8"/>
  <c r="U37" i="9"/>
  <c r="U35" i="9"/>
  <c r="V10" i="6"/>
  <c r="V12" i="6"/>
  <c r="AU10" i="6"/>
  <c r="AY15" i="6"/>
  <c r="AA8" i="6"/>
  <c r="AU11" i="6"/>
  <c r="AV12" i="6"/>
  <c r="AV15" i="6"/>
  <c r="P10" i="6"/>
  <c r="P13" i="6"/>
  <c r="AW14" i="6"/>
  <c r="P12" i="6"/>
  <c r="AV14" i="6"/>
  <c r="AT14" i="6" s="1"/>
  <c r="AV9" i="6"/>
  <c r="X8" i="6"/>
  <c r="AY11" i="6"/>
  <c r="AU13" i="6"/>
  <c r="AV13" i="6"/>
  <c r="AY13" i="6"/>
  <c r="AU12" i="6"/>
  <c r="AW15" i="6"/>
  <c r="R8" i="6"/>
  <c r="AV11" i="6"/>
  <c r="AX13" i="6"/>
  <c r="P15" i="6"/>
  <c r="AY10" i="6"/>
  <c r="W8" i="6"/>
  <c r="AW13" i="6"/>
  <c r="AU15" i="6"/>
  <c r="V11" i="6"/>
  <c r="P14" i="6"/>
  <c r="T8" i="6"/>
  <c r="U17" i="9"/>
  <c r="U14" i="9"/>
  <c r="O25" i="9"/>
  <c r="K15" i="9"/>
  <c r="M15" i="9" s="1"/>
  <c r="K18" i="9"/>
  <c r="U18" i="9" s="1"/>
  <c r="K21" i="9"/>
  <c r="U21" i="9" s="1"/>
  <c r="J25" i="9"/>
  <c r="M18" i="9"/>
  <c r="M21" i="9"/>
  <c r="BE14" i="8"/>
  <c r="R10" i="8"/>
  <c r="R14" i="8"/>
  <c r="R12" i="8"/>
  <c r="BE10" i="8"/>
  <c r="BD10" i="8"/>
  <c r="BB10" i="8"/>
  <c r="BD11" i="8"/>
  <c r="BC13" i="8"/>
  <c r="BC10" i="8"/>
  <c r="AC9" i="8"/>
  <c r="BC14" i="8"/>
  <c r="BE13" i="8"/>
  <c r="BF11" i="8"/>
  <c r="BD14" i="8"/>
  <c r="BD13" i="8"/>
  <c r="BF12" i="8"/>
  <c r="W9" i="8"/>
  <c r="X9" i="8"/>
  <c r="BB14" i="8"/>
  <c r="AM9" i="8"/>
  <c r="Z9" i="8"/>
  <c r="AA9" i="8"/>
  <c r="BE11" i="8"/>
  <c r="BC12" i="8"/>
  <c r="U9" i="8"/>
  <c r="BF14" i="8"/>
  <c r="V9" i="8"/>
  <c r="BF10" i="8"/>
  <c r="D9" i="8"/>
  <c r="BG13" i="8"/>
  <c r="K26" i="9"/>
  <c r="M26" i="9" s="1"/>
  <c r="M8" i="9"/>
  <c r="U8" i="9"/>
  <c r="M31" i="9"/>
  <c r="U31" i="9"/>
  <c r="U46" i="9" s="1"/>
  <c r="M34" i="9"/>
  <c r="J26" i="9"/>
  <c r="AY9" i="6"/>
  <c r="AD9" i="8"/>
  <c r="U44" i="9"/>
  <c r="U10" i="9"/>
  <c r="AV10" i="6"/>
  <c r="BE12" i="8"/>
  <c r="AW12" i="6"/>
  <c r="Y13" i="8"/>
  <c r="AX12" i="6"/>
  <c r="Y10" i="8"/>
  <c r="AX11" i="6"/>
  <c r="BD12" i="8"/>
  <c r="P11" i="6"/>
  <c r="C8" i="7"/>
  <c r="Z7" i="10"/>
  <c r="D9" i="9"/>
  <c r="J9" i="9" s="1"/>
  <c r="AE9" i="8"/>
  <c r="U8" i="6"/>
  <c r="O47" i="9"/>
  <c r="J49" i="9"/>
  <c r="U28" i="9"/>
  <c r="U11" i="9"/>
  <c r="M35" i="9"/>
  <c r="M10" i="9"/>
  <c r="AN8" i="6"/>
  <c r="V14" i="6"/>
  <c r="D50" i="9"/>
  <c r="P9" i="6"/>
  <c r="AW9" i="6"/>
  <c r="S8" i="6"/>
  <c r="M19" i="9"/>
  <c r="U19" i="9"/>
  <c r="M29" i="9"/>
  <c r="U29" i="9"/>
  <c r="K47" i="9"/>
  <c r="M47" i="9" s="1"/>
  <c r="M16" i="9"/>
  <c r="U16" i="9"/>
  <c r="K33" i="9"/>
  <c r="M33" i="9" s="1"/>
  <c r="O46" i="9"/>
  <c r="Y8" i="6"/>
  <c r="K9" i="8"/>
  <c r="AT9" i="8"/>
  <c r="AB9" i="8"/>
  <c r="Y11" i="8"/>
  <c r="BB13" i="8"/>
  <c r="K7" i="9"/>
  <c r="O48" i="9"/>
  <c r="CQ8" i="7"/>
  <c r="AB8" i="6"/>
  <c r="N30" i="9"/>
  <c r="N48" i="9" s="1"/>
  <c r="Y14" i="8"/>
  <c r="N9" i="9"/>
  <c r="N27" i="9" s="1"/>
  <c r="AF9" i="8"/>
  <c r="O26" i="9"/>
  <c r="O50" i="9" s="1"/>
  <c r="BB12" i="8"/>
  <c r="Y12" i="8"/>
  <c r="K36" i="9"/>
  <c r="M36" i="9" s="1"/>
  <c r="D48" i="9"/>
  <c r="O27" i="9"/>
  <c r="AQ8" i="7"/>
  <c r="CE8" i="7"/>
  <c r="U42" i="9"/>
  <c r="C7" i="10"/>
  <c r="C7" i="5"/>
  <c r="R37" i="3"/>
  <c r="J50" i="3"/>
  <c r="I48" i="3"/>
  <c r="H50" i="3"/>
  <c r="L27" i="9"/>
  <c r="K12" i="9"/>
  <c r="M12" i="9" s="1"/>
  <c r="U23" i="9"/>
  <c r="M23" i="9"/>
  <c r="U40" i="9"/>
  <c r="M43" i="9"/>
  <c r="U43" i="9"/>
  <c r="U32" i="9"/>
  <c r="U47" i="9" s="1"/>
  <c r="K46" i="9"/>
  <c r="M46" i="9" s="1"/>
  <c r="K45" i="9"/>
  <c r="M45" i="9" s="1"/>
  <c r="S49" i="9"/>
  <c r="P50" i="9"/>
  <c r="M44" i="9"/>
  <c r="G50" i="9"/>
  <c r="R42" i="3"/>
  <c r="V48" i="9"/>
  <c r="V51" i="9" s="1"/>
  <c r="K30" i="9"/>
  <c r="I12" i="3"/>
  <c r="R12" i="3" s="1"/>
  <c r="L48" i="9"/>
  <c r="R38" i="3"/>
  <c r="R39" i="3"/>
  <c r="R43" i="3"/>
  <c r="R44" i="3"/>
  <c r="M22" i="9"/>
  <c r="O49" i="9"/>
  <c r="U24" i="9"/>
  <c r="P51" i="9"/>
  <c r="U39" i="9"/>
  <c r="U22" i="9"/>
  <c r="I50" i="9"/>
  <c r="J50" i="9" s="1"/>
  <c r="R45" i="3"/>
  <c r="R46" i="3"/>
  <c r="J45" i="9"/>
  <c r="J15" i="9"/>
  <c r="D8" i="6"/>
  <c r="Z8" i="6"/>
  <c r="V13" i="6"/>
  <c r="V15" i="6"/>
  <c r="E48" i="9"/>
  <c r="E51" i="9" s="1"/>
  <c r="M37" i="9"/>
  <c r="J36" i="9"/>
  <c r="N51" i="9" l="1"/>
  <c r="AV8" i="6"/>
  <c r="BA10" i="8"/>
  <c r="O51" i="9"/>
  <c r="AT15" i="6"/>
  <c r="AT9" i="6"/>
  <c r="AT13" i="6"/>
  <c r="AT10" i="6"/>
  <c r="AX8" i="6"/>
  <c r="AT12" i="6"/>
  <c r="U33" i="9"/>
  <c r="U15" i="9"/>
  <c r="R9" i="8"/>
  <c r="BA14" i="8"/>
  <c r="BA11" i="8"/>
  <c r="BF9" i="8"/>
  <c r="BA13" i="8"/>
  <c r="BG9" i="8"/>
  <c r="BE9" i="8"/>
  <c r="Y9" i="8"/>
  <c r="BC9" i="8"/>
  <c r="BD9" i="8"/>
  <c r="AU8" i="6"/>
  <c r="K9" i="9"/>
  <c r="U9" i="9" s="1"/>
  <c r="AW8" i="6"/>
  <c r="V8" i="6"/>
  <c r="AY8" i="6"/>
  <c r="P8" i="6"/>
  <c r="U26" i="9"/>
  <c r="D27" i="9"/>
  <c r="D51" i="9" s="1"/>
  <c r="AT11" i="6"/>
  <c r="BB9" i="8"/>
  <c r="U36" i="9"/>
  <c r="BA12" i="8"/>
  <c r="U50" i="9"/>
  <c r="M7" i="9"/>
  <c r="K25" i="9"/>
  <c r="M25" i="9" s="1"/>
  <c r="U7" i="9"/>
  <c r="U25" i="9" s="1"/>
  <c r="U49" i="9" s="1"/>
  <c r="U45" i="9"/>
  <c r="K48" i="9"/>
  <c r="I50" i="3"/>
  <c r="R48" i="3"/>
  <c r="U12" i="9"/>
  <c r="J27" i="9"/>
  <c r="J63" i="9" s="1"/>
  <c r="M30" i="9"/>
  <c r="L51" i="9"/>
  <c r="K50" i="9"/>
  <c r="M50" i="9" s="1"/>
  <c r="J30" i="9"/>
  <c r="U30" i="9" s="1"/>
  <c r="I48" i="9"/>
  <c r="U27" i="9" l="1"/>
  <c r="M48" i="9"/>
  <c r="K69" i="9"/>
  <c r="AT8" i="6"/>
  <c r="U48" i="9"/>
  <c r="M9" i="9"/>
  <c r="K27" i="9"/>
  <c r="BA9" i="8"/>
  <c r="K49" i="9"/>
  <c r="M49" i="9" s="1"/>
  <c r="R50" i="3"/>
  <c r="I51" i="9"/>
  <c r="J51" i="9" s="1"/>
  <c r="J48" i="9"/>
  <c r="J69" i="9" s="1"/>
  <c r="U51" i="9" l="1"/>
  <c r="M27" i="9"/>
  <c r="K63" i="9"/>
  <c r="K51" i="9"/>
  <c r="M51" i="9" s="1"/>
  <c r="K57" i="9"/>
  <c r="J57" i="9"/>
  <c r="J75" i="9"/>
  <c r="K75" i="9" l="1"/>
</calcChain>
</file>

<file path=xl/sharedStrings.xml><?xml version="1.0" encoding="utf-8"?>
<sst xmlns="http://schemas.openxmlformats.org/spreadsheetml/2006/main" count="1384" uniqueCount="879">
  <si>
    <t>Свършени дела</t>
  </si>
  <si>
    <t>Прекратени производства</t>
  </si>
  <si>
    <t>година</t>
  </si>
  <si>
    <t>Постъпили през годината</t>
  </si>
  <si>
    <t>Всичко за разглеждане</t>
  </si>
  <si>
    <t>Всичко</t>
  </si>
  <si>
    <t>В срок до 3 месеца</t>
  </si>
  <si>
    <t>Със съдебен акт по същество</t>
  </si>
  <si>
    <t>Върнати за доразследване</t>
  </si>
  <si>
    <t>По други причини</t>
  </si>
  <si>
    <t>Брой заседания</t>
  </si>
  <si>
    <t>Обжалвани и протестирани</t>
  </si>
  <si>
    <t>Брой</t>
  </si>
  <si>
    <t>%</t>
  </si>
  <si>
    <t>А</t>
  </si>
  <si>
    <t>Б</t>
  </si>
  <si>
    <t>В</t>
  </si>
  <si>
    <t>Г</t>
  </si>
  <si>
    <t>Д</t>
  </si>
  <si>
    <t>Ж</t>
  </si>
  <si>
    <t>И</t>
  </si>
  <si>
    <t>x</t>
  </si>
  <si>
    <t>К</t>
  </si>
  <si>
    <t>Л</t>
  </si>
  <si>
    <t>М</t>
  </si>
  <si>
    <t>Н</t>
  </si>
  <si>
    <t>Р</t>
  </si>
  <si>
    <t>Т</t>
  </si>
  <si>
    <t xml:space="preserve">Административен ръководител:               </t>
  </si>
  <si>
    <t>/подпис и печат/</t>
  </si>
  <si>
    <t>Споразум. по чл.382 НПК</t>
  </si>
  <si>
    <t>Общо граждански  дела</t>
  </si>
  <si>
    <t>Общо наказателни дела</t>
  </si>
  <si>
    <r>
      <t>Брой съдии  по щат</t>
    </r>
    <r>
      <rPr>
        <b/>
        <sz val="8"/>
        <rFont val="Arial"/>
        <family val="2"/>
        <charset val="204"/>
      </rPr>
      <t xml:space="preserve"> общо</t>
    </r>
  </si>
  <si>
    <r>
      <t xml:space="preserve">Брой </t>
    </r>
    <r>
      <rPr>
        <b/>
        <sz val="8"/>
        <rFont val="Arial"/>
        <family val="2"/>
        <charset val="204"/>
      </rPr>
      <t xml:space="preserve">граждански </t>
    </r>
    <r>
      <rPr>
        <sz val="8"/>
        <rFont val="Arial"/>
        <family val="2"/>
        <charset val="204"/>
      </rPr>
      <t>съдии по щат</t>
    </r>
  </si>
  <si>
    <t xml:space="preserve">Натовареност  на гражданските съдии по щат      </t>
  </si>
  <si>
    <t xml:space="preserve">Натовареност  на наказателните  съдии по щат      </t>
  </si>
  <si>
    <r>
      <t xml:space="preserve">Брой </t>
    </r>
    <r>
      <rPr>
        <b/>
        <sz val="8"/>
        <rFont val="Arial"/>
        <family val="2"/>
        <charset val="204"/>
      </rPr>
      <t>наказателни</t>
    </r>
    <r>
      <rPr>
        <sz val="8"/>
        <rFont val="Arial"/>
        <family val="2"/>
        <charset val="204"/>
      </rPr>
      <t xml:space="preserve"> </t>
    </r>
    <r>
      <rPr>
        <b/>
        <sz val="8"/>
        <rFont val="Arial"/>
        <family val="2"/>
        <charset val="204"/>
      </rPr>
      <t xml:space="preserve"> </t>
    </r>
    <r>
      <rPr>
        <sz val="8"/>
        <rFont val="Arial"/>
        <family val="2"/>
        <charset val="204"/>
      </rPr>
      <t>съдии по щат</t>
    </r>
  </si>
  <si>
    <t>ВСИЧКО ДЕЛА</t>
  </si>
  <si>
    <t>З</t>
  </si>
  <si>
    <t>О</t>
  </si>
  <si>
    <t>П</t>
  </si>
  <si>
    <t>У</t>
  </si>
  <si>
    <t>Ф</t>
  </si>
  <si>
    <t>за</t>
  </si>
  <si>
    <t>Отчет за работата на Районен съд   град</t>
  </si>
  <si>
    <t>С</t>
  </si>
  <si>
    <t>Видове дела</t>
  </si>
  <si>
    <t>а</t>
  </si>
  <si>
    <t>б</t>
  </si>
  <si>
    <t>Споразум. по чл.384 НПК или спог. по 234 ГПК</t>
  </si>
  <si>
    <t>Производства по чл.310ГПК</t>
  </si>
  <si>
    <t>2а</t>
  </si>
  <si>
    <t>6а</t>
  </si>
  <si>
    <t>6б</t>
  </si>
  <si>
    <t>Висящи в началото на периода</t>
  </si>
  <si>
    <t>Висящи в края на периода</t>
  </si>
  <si>
    <t>Утвърдени от ВСС с Протокол № 3/21.01.09г.</t>
  </si>
  <si>
    <t>Други граждански дела</t>
  </si>
  <si>
    <t>Х</t>
  </si>
  <si>
    <t>Ц</t>
  </si>
  <si>
    <t>Граждански   дела по общия ред</t>
  </si>
  <si>
    <t>Я</t>
  </si>
  <si>
    <t>Съд.администратор:</t>
  </si>
  <si>
    <t xml:space="preserve">Натовареност по щат общо     </t>
  </si>
  <si>
    <t>Частни  граждански дела</t>
  </si>
  <si>
    <t>Дела по чл.410 и чл.417 ГПК</t>
  </si>
  <si>
    <t>Дела по чл.78а НК</t>
  </si>
  <si>
    <t>Частни наказателни дела</t>
  </si>
  <si>
    <t>Частни наказателни дела - разпити</t>
  </si>
  <si>
    <t>Админстративно наказателен характер дела</t>
  </si>
  <si>
    <t>Наказателни общ характер дела</t>
  </si>
  <si>
    <t>Наказателни частен характер дела</t>
  </si>
  <si>
    <t>Админстративни дела  по ЗСПЗЗ и ЗВГЗГФ</t>
  </si>
  <si>
    <t>Действителна натовареност - ОБЩО</t>
  </si>
  <si>
    <t>Ч</t>
  </si>
  <si>
    <t>Отработени човекомесеци</t>
  </si>
  <si>
    <t>ВИДОВЕ  ГРАЖДАНСКИ СПОРОВЕ</t>
  </si>
  <si>
    <t>шифър на реда</t>
  </si>
  <si>
    <t>останали несвършени дела в началото на отчетния период</t>
  </si>
  <si>
    <t>ПОСТЪПИЛИ ДЕЛА</t>
  </si>
  <si>
    <t>останали несвършени дела в края на отчетния период</t>
  </si>
  <si>
    <t>обжалвани дела</t>
  </si>
  <si>
    <t>новообразувани</t>
  </si>
  <si>
    <t>получени по подсъдност</t>
  </si>
  <si>
    <t>ОБЩО</t>
  </si>
  <si>
    <t>искът уважен изцяло</t>
  </si>
  <si>
    <t>искът уважен отчасти</t>
  </si>
  <si>
    <t>искът отхвърлен</t>
  </si>
  <si>
    <t>прекратени дела</t>
  </si>
  <si>
    <t>свършени до 3 месеца</t>
  </si>
  <si>
    <t>по спогодба</t>
  </si>
  <si>
    <t>по други причини</t>
  </si>
  <si>
    <t>ОБЛИГАЦИОННИ ИСКОВЕ</t>
  </si>
  <si>
    <t>0200</t>
  </si>
  <si>
    <t>ВЕЩНИ ИСКОВЕ</t>
  </si>
  <si>
    <t>0300</t>
  </si>
  <si>
    <t>0400</t>
  </si>
  <si>
    <t>ИСКОВЕ ПО КТ</t>
  </si>
  <si>
    <t>0500</t>
  </si>
  <si>
    <t>0600</t>
  </si>
  <si>
    <t>0800</t>
  </si>
  <si>
    <t>0900</t>
  </si>
  <si>
    <t>0910</t>
  </si>
  <si>
    <t>1000</t>
  </si>
  <si>
    <t xml:space="preserve">СПРАВКА  ІІІ- За времетраенето на размяната на книжата                                                              </t>
  </si>
  <si>
    <t>СПРАВКА І</t>
  </si>
  <si>
    <t>брой</t>
  </si>
  <si>
    <t>Брой дела</t>
  </si>
  <si>
    <t>За граждански дела по общия ред</t>
  </si>
  <si>
    <t>За производства по чл.310  от ГПК</t>
  </si>
  <si>
    <t>Брой насрочвания на дела в открито заседание</t>
  </si>
  <si>
    <t>1м.</t>
  </si>
  <si>
    <t>2м.</t>
  </si>
  <si>
    <t>3м</t>
  </si>
  <si>
    <t>Над 3м.</t>
  </si>
  <si>
    <t>Брой отлагания на дела в открито заседание</t>
  </si>
  <si>
    <t>В т.ч. в І-во по делото заседание и помирително</t>
  </si>
  <si>
    <t>СПРАВКА ІI</t>
  </si>
  <si>
    <t>Несвършени дела  от 1 до 3г.</t>
  </si>
  <si>
    <t>Несвършени дела  от 3 до 5г.</t>
  </si>
  <si>
    <t>2400</t>
  </si>
  <si>
    <t>Несвършени дела  над  5г.</t>
  </si>
  <si>
    <t>2500</t>
  </si>
  <si>
    <t>Административен ръководител:</t>
  </si>
  <si>
    <t xml:space="preserve">  О Т Ч Е Т   по  наказателните  дела   на  Р А Й О Н Е Н  СЪД            град</t>
  </si>
  <si>
    <t>СВЕДЕНИЯ ЗА ДЕЛАТА</t>
  </si>
  <si>
    <t>СВЕДЕНИЯ ЗА ЛИЦАТА</t>
  </si>
  <si>
    <t xml:space="preserve">НЯКОИ ВИДОВЕ ПРЕСТЪПЛЕНИЯ ПО НК </t>
  </si>
  <si>
    <t>останали  несв. дела в началото на отчетния период</t>
  </si>
  <si>
    <t>Постъпили дела</t>
  </si>
  <si>
    <t>От св.дела б.п.по чл. 356 НПК</t>
  </si>
  <si>
    <t>Свършени до 3 месеца</t>
  </si>
  <si>
    <t>останали несв. дела в края на отчетния период</t>
  </si>
  <si>
    <t>Съдени лица</t>
  </si>
  <si>
    <t>брой наказани лица по споразум. - чл.381-384 НПК</t>
  </si>
  <si>
    <t>общо</t>
  </si>
  <si>
    <t>в т. ч.</t>
  </si>
  <si>
    <t xml:space="preserve">решени по същество с присъда               </t>
  </si>
  <si>
    <t>прекр.и спор.</t>
  </si>
  <si>
    <t>всичко</t>
  </si>
  <si>
    <t>в т.ч. непълнолетни</t>
  </si>
  <si>
    <t>л.от св.до 3 г.</t>
  </si>
  <si>
    <t>лишаване  от свобо-да над 3 до 15 г.</t>
  </si>
  <si>
    <t>глоба</t>
  </si>
  <si>
    <t>пробации</t>
  </si>
  <si>
    <t>други наказания</t>
  </si>
  <si>
    <t>бързи произв. по чл. 356 НПК</t>
  </si>
  <si>
    <t xml:space="preserve">в т.ч. свърш.споразум.-чл.381-384 </t>
  </si>
  <si>
    <t>решени</t>
  </si>
  <si>
    <t>прекратени и споразумения</t>
  </si>
  <si>
    <t>0301</t>
  </si>
  <si>
    <t>0501</t>
  </si>
  <si>
    <t>0505</t>
  </si>
  <si>
    <t>0506</t>
  </si>
  <si>
    <t>0507</t>
  </si>
  <si>
    <t>0700</t>
  </si>
  <si>
    <t>1200</t>
  </si>
  <si>
    <t>1300</t>
  </si>
  <si>
    <t>НЧХД</t>
  </si>
  <si>
    <t>1400</t>
  </si>
  <si>
    <t xml:space="preserve"> </t>
  </si>
  <si>
    <t>несв. дела в нач.на периода</t>
  </si>
  <si>
    <t>постъпили   дела</t>
  </si>
  <si>
    <t>дела за разглеждане</t>
  </si>
  <si>
    <t>ост. несв. дела</t>
  </si>
  <si>
    <t>потвърдени</t>
  </si>
  <si>
    <t>изменени</t>
  </si>
  <si>
    <t>отменени</t>
  </si>
  <si>
    <t>прекратени</t>
  </si>
  <si>
    <t>2000</t>
  </si>
  <si>
    <t>СПРАВКА ІII</t>
  </si>
  <si>
    <t>в</t>
  </si>
  <si>
    <t>Брой насрочвания на дела – ОХ + ЧХ</t>
  </si>
  <si>
    <t xml:space="preserve">                       В т.ч. от общ характер</t>
  </si>
  <si>
    <t>Брой отлагания на дела ОХ + ЧХ</t>
  </si>
  <si>
    <t>Изпратени дела за доразсл.от съдия-докладчик</t>
  </si>
  <si>
    <t>Изпр.за доразсл.в открито заседание</t>
  </si>
  <si>
    <t>От влезли в сила решени,брой  дела, изпратени за доразследване</t>
  </si>
  <si>
    <t>СПРАВКА ІV</t>
  </si>
  <si>
    <t>А/ до  3 месеца</t>
  </si>
  <si>
    <t>Б/ от три до шест месеца</t>
  </si>
  <si>
    <t>4200</t>
  </si>
  <si>
    <t>В/ от 6 месеца  до 1 година</t>
  </si>
  <si>
    <t>4300</t>
  </si>
  <si>
    <t>Г/ над една година</t>
  </si>
  <si>
    <t>Съд. администратор:</t>
  </si>
  <si>
    <t>Административен  ръководител:</t>
  </si>
  <si>
    <t>СПРАВКА V</t>
  </si>
  <si>
    <t>Издадени свидетелства за съдимост</t>
  </si>
  <si>
    <t>3000</t>
  </si>
  <si>
    <t>Издадени справки за съдимост</t>
  </si>
  <si>
    <t>СПРАВКА VI</t>
  </si>
  <si>
    <t>СВЪРШЕНИ ДЕЛА</t>
  </si>
  <si>
    <t>Гл.ХІV НПК  Бързи производства</t>
  </si>
  <si>
    <t>Гл.XXV НПК Незабавни производства</t>
  </si>
  <si>
    <t>Гл.XXVI НПК Свършени производства по искане на обвиняемия</t>
  </si>
  <si>
    <t>Гл.XXVII НПК Съкратени производства</t>
  </si>
  <si>
    <t>РАЙОНЕН СЪД, вкл. СРС</t>
  </si>
  <si>
    <t>№</t>
  </si>
  <si>
    <t>РЕШЕНИЯ</t>
  </si>
  <si>
    <t>ОПРЕДЕЛЕНИЯ</t>
  </si>
  <si>
    <t>ИНДЕКСИ</t>
  </si>
  <si>
    <t>За всичко дела</t>
  </si>
  <si>
    <t>Съдебен администратор:</t>
  </si>
  <si>
    <t>ИНДЕКСИ:</t>
  </si>
  <si>
    <t>РАЙОННИ СЪДИЛИЩА</t>
  </si>
  <si>
    <t>СЪДИЯ</t>
  </si>
  <si>
    <t>Съдийски стаж</t>
  </si>
  <si>
    <t>несвършени дела в началото на отчетния период</t>
  </si>
  <si>
    <t>постъпили дела през отчетния период</t>
  </si>
  <si>
    <t>общо дела за разглеждане</t>
  </si>
  <si>
    <t>общо свършени дела</t>
  </si>
  <si>
    <t>в т.ч. от свършените дела:</t>
  </si>
  <si>
    <t>от свършените дела:</t>
  </si>
  <si>
    <t>останали несвършени дела в края на периода</t>
  </si>
  <si>
    <t>решени по същество</t>
  </si>
  <si>
    <t>свършени в 3 месечен срок</t>
  </si>
  <si>
    <t xml:space="preserve">общо дела </t>
  </si>
  <si>
    <t>в т.ч по видове дела.:</t>
  </si>
  <si>
    <t>нох</t>
  </si>
  <si>
    <t>нчхд</t>
  </si>
  <si>
    <t>чл.78аНК</t>
  </si>
  <si>
    <t>чнд</t>
  </si>
  <si>
    <t>анхд</t>
  </si>
  <si>
    <t>№ по ред</t>
  </si>
  <si>
    <t>2б</t>
  </si>
  <si>
    <t xml:space="preserve">ОБЩО </t>
  </si>
  <si>
    <t>За наказателни дела</t>
  </si>
  <si>
    <t>в т.ч.по видове дела:</t>
  </si>
  <si>
    <t>гд</t>
  </si>
  <si>
    <t>По чл310 ГПК</t>
  </si>
  <si>
    <t>адм.д</t>
  </si>
  <si>
    <t>чгд</t>
  </si>
  <si>
    <t>По чл410 и 417 ГПК</t>
  </si>
  <si>
    <t>Други</t>
  </si>
  <si>
    <t>1. Приложение 1 - Обобщен отчет за работата на съда</t>
  </si>
  <si>
    <t>2. Приложение 2 - Отчет по граждански дела</t>
  </si>
  <si>
    <t>3. Приложение 2 - Отчет по наказателни дела</t>
  </si>
  <si>
    <t>7. Приложение 3 - Справка за резултатите от върнати обжалвани и протестирани граждански дела на съдиите</t>
  </si>
  <si>
    <t>5. Приложение 3 - Справка за резултатите от върнати обжалвани и протестирани наказателни дела на съдиите</t>
  </si>
  <si>
    <t>4. Приложение 3 - Справка за дейността на съдиите по наказателни дела</t>
  </si>
  <si>
    <t>6. Приложение 3 - Справка за дейността на съдиите по граждански дела</t>
  </si>
  <si>
    <t>НАЗАД</t>
  </si>
  <si>
    <t xml:space="preserve"> У К А З А Н И Я      З А      П О П Ъ Л В А Н Е    Н А     Ф А Й Л А</t>
  </si>
  <si>
    <t>на данните след изпращането им в администрацията на  Висшия съдебен съвет.</t>
  </si>
  <si>
    <t>Продължаващи дела под същия номер</t>
  </si>
  <si>
    <t>продължаващи дела под същия номер</t>
  </si>
  <si>
    <t>Ако не спазите публикуваните указания ще направите невъзможно автоматичното обобщаване</t>
  </si>
  <si>
    <t xml:space="preserve">1. За наказателни дела: НОХД, НЧХ и ЧНД </t>
  </si>
  <si>
    <t>2. За наказателни дела от административен характер</t>
  </si>
  <si>
    <t>/име на районния съд, вкл. СРС/</t>
  </si>
  <si>
    <t>СЪДИЯ
/име, презиме, фамилия/</t>
  </si>
  <si>
    <t>8а</t>
  </si>
  <si>
    <t>8б</t>
  </si>
  <si>
    <t>8в</t>
  </si>
  <si>
    <t>8г</t>
  </si>
  <si>
    <t>СВЪРШЕНИ ДЕЛА /кол. 8 = кол. 9+10+11+12+13/</t>
  </si>
  <si>
    <t>в т.ч. условно</t>
  </si>
  <si>
    <t>Кумулации</t>
  </si>
  <si>
    <t>върнати дела за ново разглеждане под нов номер</t>
  </si>
  <si>
    <t>общо постъпили дела през отчетния период (к2+к3+к4+к5)</t>
  </si>
  <si>
    <t>всичко дела за разглеждане                                /кол. 1+ 6/</t>
  </si>
  <si>
    <t>От решените дела /кол.9+10+11/ с необявени решения с изтекъл срок над 3 м.</t>
  </si>
  <si>
    <t>Общо постъпили дела през отчетния период</t>
  </si>
  <si>
    <t>·         Попълнените отчетни форми изпращайте в срок до 10 август за шестмесечни отчети и до 10 февруари за годишни отчети на имейл statistika@vss.justice.bg и по пощата на хартиен носител с подпис и печат.</t>
  </si>
  <si>
    <t>Повт. вненсени и образувани под нов номер след прекр. на съд.пр-во (чл. 42, ал. 2 , чл. 249 и чл. 288, т. 1 от НПК)</t>
  </si>
  <si>
    <t>Върнати дела за ново разглеждане под нов номер</t>
  </si>
  <si>
    <t xml:space="preserve"> В т.ч.: </t>
  </si>
  <si>
    <t>Повт. вненсени и обр. под нов номер след прекр. на съд.пр-во</t>
  </si>
  <si>
    <t>От несвършените дела /кол.17/ с изтекъл срок от първото образуване на делото</t>
  </si>
  <si>
    <t>/ име на административния съд/</t>
  </si>
  <si>
    <t>За административните дела</t>
  </si>
  <si>
    <t>Общо свършени дела                       (к10+к11)</t>
  </si>
  <si>
    <t>·         Сумата в колона "Свършени дела - Всичко"  трябва да е равна или по-малка от тази в колона "Всичко за разглеждане " (т.е. броят на свършените дела не може да надвишава общия брой на делата).</t>
  </si>
  <si>
    <t>·         Процентът в колона "Свършени дела - В срок до 3 месеца - %" не трябва да надвишава 100%.</t>
  </si>
  <si>
    <r>
      <t xml:space="preserve">·         Файлът се </t>
    </r>
    <r>
      <rPr>
        <b/>
        <sz val="12"/>
        <rFont val="Times New Roman"/>
        <family val="1"/>
        <charset val="204"/>
      </rPr>
      <t>наименова съобразно името на съда</t>
    </r>
    <r>
      <rPr>
        <sz val="12"/>
        <rFont val="Times New Roman"/>
        <family val="1"/>
        <charset val="204"/>
      </rPr>
      <t>, например RS-Varna.xls</t>
    </r>
  </si>
  <si>
    <r>
      <t xml:space="preserve">·         Наименованието на града  за съответния  съд се изписва в оцветената в жълто </t>
    </r>
    <r>
      <rPr>
        <b/>
        <sz val="12"/>
        <rFont val="Times New Roman"/>
        <family val="1"/>
        <charset val="204"/>
      </rPr>
      <t>клетка К2.</t>
    </r>
    <r>
      <rPr>
        <sz val="12"/>
        <rFont val="Times New Roman"/>
        <family val="1"/>
        <charset val="204"/>
      </rPr>
      <t xml:space="preserve"> Текста се въвежда САМО в жълтата клетка, независимо, че наименованието на съда видимо ще се скрие зад границите й.</t>
    </r>
  </si>
  <si>
    <r>
      <t xml:space="preserve">·         В оцветената в зелено </t>
    </r>
    <r>
      <rPr>
        <b/>
        <sz val="12"/>
        <rFont val="Times New Roman"/>
        <family val="1"/>
        <charset val="204"/>
      </rPr>
      <t>клетка  М2</t>
    </r>
    <r>
      <rPr>
        <sz val="12"/>
        <rFont val="Times New Roman"/>
        <family val="1"/>
        <charset val="204"/>
      </rPr>
      <t xml:space="preserve"> се попълва периода на отчитане само с цифра:  6 (за полугодие) или 12, когато отчета е за цялата година. </t>
    </r>
    <r>
      <rPr>
        <i/>
        <sz val="12"/>
        <rFont val="Times New Roman"/>
        <family val="1"/>
        <charset val="204"/>
      </rPr>
      <t xml:space="preserve">Ако клетка М2 не е попълнена съобразно изискванията, то изчисляването на натовареността на магистратите ще бъде невъзможно. </t>
    </r>
  </si>
  <si>
    <r>
      <t xml:space="preserve">·         За нуждите на ВСС е достатъчно да бъдат попълнени данните </t>
    </r>
    <r>
      <rPr>
        <b/>
        <sz val="12"/>
        <rFont val="Times New Roman"/>
        <family val="1"/>
        <charset val="204"/>
      </rPr>
      <t>само за отчетния период.</t>
    </r>
    <r>
      <rPr>
        <sz val="12"/>
        <rFont val="Times New Roman"/>
        <family val="1"/>
        <charset val="204"/>
      </rPr>
      <t xml:space="preserve"> Данните за предишни периоди се извличат автоматично от налична база данни. </t>
    </r>
    <r>
      <rPr>
        <i/>
        <sz val="12"/>
        <rFont val="Times New Roman"/>
        <family val="1"/>
        <charset val="204"/>
      </rPr>
      <t>Възможно е попълване на данни от предишни отчетни периоди в случай, че това е необходимо с цел сравнение или анализ.</t>
    </r>
  </si>
  <si>
    <r>
      <t xml:space="preserve">·         </t>
    </r>
    <r>
      <rPr>
        <b/>
        <sz val="12"/>
        <rFont val="Times New Roman"/>
        <family val="1"/>
        <charset val="204"/>
      </rPr>
      <t xml:space="preserve">Не могат да се изтриват или вмъкват редове и колони, да се премахват формули, да </t>
    </r>
    <r>
      <rPr>
        <sz val="12"/>
        <rFont val="Times New Roman"/>
        <family val="1"/>
        <charset val="204"/>
      </rPr>
      <t>се променят наименованията на отделните листове, да се правят опити за промяна на формата на данните.</t>
    </r>
  </si>
  <si>
    <r>
      <t xml:space="preserve">·         В полетата за въвеждане се попълват </t>
    </r>
    <r>
      <rPr>
        <b/>
        <sz val="12"/>
        <rFont val="Times New Roman"/>
        <family val="1"/>
        <charset val="204"/>
      </rPr>
      <t>само числа</t>
    </r>
    <r>
      <rPr>
        <sz val="12"/>
        <rFont val="Times New Roman"/>
        <family val="1"/>
        <charset val="204"/>
      </rPr>
      <t xml:space="preserve">, не се вписват буквени или други символни означения. Като десетичен разделител трябва да се </t>
    </r>
    <r>
      <rPr>
        <b/>
        <sz val="12"/>
        <rFont val="Times New Roman"/>
        <family val="1"/>
        <charset val="204"/>
      </rPr>
      <t>използва запетая</t>
    </r>
    <r>
      <rPr>
        <sz val="12"/>
        <rFont val="Times New Roman"/>
        <family val="1"/>
        <charset val="204"/>
      </rPr>
      <t>.</t>
    </r>
  </si>
  <si>
    <r>
      <t xml:space="preserve">·         Клетките, които следва се попълнят ръчно в Приложение 1 са </t>
    </r>
    <r>
      <rPr>
        <b/>
        <sz val="12"/>
        <rFont val="Times New Roman"/>
        <family val="1"/>
        <charset val="204"/>
      </rPr>
      <t>оцветени в оранжево.</t>
    </r>
  </si>
  <si>
    <r>
      <t xml:space="preserve">·         Данните от колона "Висящи дела в началото на периода"  трябва да е </t>
    </r>
    <r>
      <rPr>
        <b/>
        <sz val="12"/>
        <rFont val="Times New Roman"/>
        <family val="1"/>
        <charset val="204"/>
      </rPr>
      <t xml:space="preserve">равна на колона </t>
    </r>
    <r>
      <rPr>
        <sz val="12"/>
        <rFont val="Times New Roman"/>
        <family val="1"/>
        <charset val="204"/>
      </rPr>
      <t>"Висящи дела в края на периода" от  миналогодишния отчет за дейността на съда.</t>
    </r>
  </si>
  <si>
    <r>
      <t xml:space="preserve">·         Във всички колони, в които са вписани формули, трябва да се получават </t>
    </r>
    <r>
      <rPr>
        <b/>
        <sz val="12"/>
        <rFont val="Times New Roman"/>
        <family val="1"/>
        <charset val="204"/>
      </rPr>
      <t xml:space="preserve">положителни стойности. </t>
    </r>
    <r>
      <rPr>
        <sz val="12"/>
        <rFont val="Times New Roman"/>
        <family val="1"/>
        <charset val="204"/>
      </rPr>
      <t>Наличието на отрицателни стойности е сигнал за грешни данни и следва да се огледат внимателно и коригират.</t>
    </r>
  </si>
  <si>
    <r>
      <t xml:space="preserve">·         Лист </t>
    </r>
    <r>
      <rPr>
        <b/>
        <i/>
        <sz val="12"/>
        <rFont val="Times New Roman"/>
        <family val="1"/>
        <charset val="204"/>
      </rPr>
      <t>„Списък Приложения“</t>
    </r>
    <r>
      <rPr>
        <sz val="12"/>
        <rFont val="Times New Roman"/>
        <family val="1"/>
        <charset val="204"/>
      </rPr>
      <t xml:space="preserve"> съдържа </t>
    </r>
    <r>
      <rPr>
        <b/>
        <sz val="12"/>
        <rFont val="Times New Roman"/>
        <family val="1"/>
        <charset val="204"/>
      </rPr>
      <t>списък на всички отчетни форми</t>
    </r>
    <r>
      <rPr>
        <sz val="12"/>
        <rFont val="Times New Roman"/>
        <family val="1"/>
        <charset val="204"/>
      </rPr>
      <t xml:space="preserve"> с хипервръзка към всяка от тях, както и към Указанията за попълването им. На всеки лист (sheet)  от електронната таблица е наличен </t>
    </r>
    <r>
      <rPr>
        <b/>
        <sz val="12"/>
        <rFont val="Times New Roman"/>
        <family val="1"/>
        <charset val="204"/>
      </rPr>
      <t>бутон „Назад“,</t>
    </r>
    <r>
      <rPr>
        <sz val="12"/>
        <rFont val="Times New Roman"/>
        <family val="1"/>
        <charset val="204"/>
      </rPr>
      <t xml:space="preserve"> който позволява бързо връщане към Лист „Списък Приложения“, за да се избегне пропускане на приложения при попълване на данните. </t>
    </r>
  </si>
  <si>
    <t>Общо постъпили дела през отчетния период 
(к2+к6)</t>
  </si>
  <si>
    <t>Дела за разглеждане 
(к1+к7)</t>
  </si>
  <si>
    <r>
      <t xml:space="preserve">·         </t>
    </r>
    <r>
      <rPr>
        <sz val="14"/>
        <color rgb="FFFF0000"/>
        <rFont val="Times New Roman"/>
        <family val="1"/>
        <charset val="204"/>
      </rPr>
      <t xml:space="preserve">Попълването на отчетната форма за съда започва от попълването на Приложение 3, следвано от Приложение 2 и Приложение 1. Това позволява автоматично извличане на данни и попълването им в Приложение 1, което ще спести работа по разнасянето на данните от един лист в друг. 
Въведени са логически проверки на данните в отделните листове (Приложения). При несъответствие на суми в отделните Приложения със сумите в Приложение 3, клетките в Приложение 2 и Приложение 1, в които има несъответствие се оцветяват в червено. </t>
    </r>
  </si>
  <si>
    <t xml:space="preserve">  О Т Ч Е Т     по   гражданските   дела    на    Р А Й О Н Е Н  С Ъ Д    град    </t>
  </si>
  <si>
    <t>ПРЕСТЪПЛЕНИЯ ПРОТИВ ЛИЧНОСТТА - Убийства</t>
  </si>
  <si>
    <t>ПРЕСТЪПЛЕНИЯ ПРОТИВ ЛИЧНОСТТА - Телесни повреди</t>
  </si>
  <si>
    <t>0302</t>
  </si>
  <si>
    <t>ДРУГИ ПРЕСТЪПЛЕНИЯ ПРОТИВ ЛИЧНОСТТА</t>
  </si>
  <si>
    <t>0411</t>
  </si>
  <si>
    <t>0412</t>
  </si>
  <si>
    <t>0413</t>
  </si>
  <si>
    <t>0414</t>
  </si>
  <si>
    <t>0415</t>
  </si>
  <si>
    <t>0424</t>
  </si>
  <si>
    <t>0426</t>
  </si>
  <si>
    <t>0428</t>
  </si>
  <si>
    <t>0429</t>
  </si>
  <si>
    <t>0430</t>
  </si>
  <si>
    <t>0435</t>
  </si>
  <si>
    <t>0438</t>
  </si>
  <si>
    <t>0439</t>
  </si>
  <si>
    <t>0440</t>
  </si>
  <si>
    <t>0443</t>
  </si>
  <si>
    <t>0444</t>
  </si>
  <si>
    <t>0445</t>
  </si>
  <si>
    <t>0446</t>
  </si>
  <si>
    <t>0447</t>
  </si>
  <si>
    <t>ПРЕСТЪПЛЕНИЯ ПРОТИВ ПРАВАТА НА ГРАЖДАНИТЕ</t>
  </si>
  <si>
    <t>0502</t>
  </si>
  <si>
    <t>0508</t>
  </si>
  <si>
    <t>0509</t>
  </si>
  <si>
    <t>ПРЕСТЪПЛЕНИЯ ПРОТИВ БРАКА, СЕМЕЙСТВОТО И МЛАДЕЖТА</t>
  </si>
  <si>
    <t>ПРЕСТЪПЛЕНИЯ ПРОТИВ СОБСТВЕНОСТТА</t>
  </si>
  <si>
    <t>0701</t>
  </si>
  <si>
    <t>0702</t>
  </si>
  <si>
    <t>0703</t>
  </si>
  <si>
    <t>0704</t>
  </si>
  <si>
    <t>0705</t>
  </si>
  <si>
    <t>Привилегирован състав на кражба - чл. 197 НК</t>
  </si>
  <si>
    <t>0707</t>
  </si>
  <si>
    <t>0708</t>
  </si>
  <si>
    <t>0711</t>
  </si>
  <si>
    <t>Длъжностно присвояване - чл. 201 НК</t>
  </si>
  <si>
    <t>0712</t>
  </si>
  <si>
    <t>0713</t>
  </si>
  <si>
    <t>0714</t>
  </si>
  <si>
    <t>Маловажни случаи на длъжностно присвояване - чл. 204 НК</t>
  </si>
  <si>
    <t>0716</t>
  </si>
  <si>
    <t>Привилегирован състав на длъжностно присвояване - чл. 205 НК</t>
  </si>
  <si>
    <t>0717</t>
  </si>
  <si>
    <t>Обсебване - чл. 206 НК</t>
  </si>
  <si>
    <t>0718</t>
  </si>
  <si>
    <t>0719</t>
  </si>
  <si>
    <t>Присвояване на намерена или случайно попаднала у дееца вещ - чл. 207 НК</t>
  </si>
  <si>
    <t>0721</t>
  </si>
  <si>
    <t>Присвояване на съкровище - чл. 208 НК</t>
  </si>
  <si>
    <t>0722</t>
  </si>
  <si>
    <t>Измама - чл. 209 НК</t>
  </si>
  <si>
    <t>0723</t>
  </si>
  <si>
    <t>0724</t>
  </si>
  <si>
    <t>0725</t>
  </si>
  <si>
    <t>0726</t>
  </si>
  <si>
    <t>0727</t>
  </si>
  <si>
    <t>0728</t>
  </si>
  <si>
    <t>Измама по чл.212а НК</t>
  </si>
  <si>
    <t>0730</t>
  </si>
  <si>
    <t>Привилегирован състав на измама - чл. 212б НК</t>
  </si>
  <si>
    <t>0731</t>
  </si>
  <si>
    <t>0732</t>
  </si>
  <si>
    <t>Рекет - чл. 213а, ал. 1 НК</t>
  </si>
  <si>
    <t>0733</t>
  </si>
  <si>
    <t>Квалифицирани състави на рекет - чл. 213а, ал. 2 НК</t>
  </si>
  <si>
    <t>0734</t>
  </si>
  <si>
    <t>0737</t>
  </si>
  <si>
    <t>ПРЕСТЪПЛЕНИЯ ПРОТИВ СТОПАНСТВОТО</t>
  </si>
  <si>
    <t xml:space="preserve">ПРЕСТЪПЛЕНИЯ ПРОТИВ ДЕЙНОСТТА НА ДЪРЖАВНИТЕ ОРГАНИ И ОБЩЕСТВЕНИТЕ ОРГАНИЗАЦИИ </t>
  </si>
  <si>
    <t>0911</t>
  </si>
  <si>
    <t>0919</t>
  </si>
  <si>
    <t>0920</t>
  </si>
  <si>
    <t>0921</t>
  </si>
  <si>
    <t>900А</t>
  </si>
  <si>
    <t>ПРЕСТЪПЛЕНИЯ ПРОТИВ РЕДА И ОБЩЕСТВЕНОТО СПОКОЙСТВИЕ</t>
  </si>
  <si>
    <t>1206</t>
  </si>
  <si>
    <t>1207</t>
  </si>
  <si>
    <t>ОБЩООПАСНИ ПРЕСТЪПЛЕНИЯ</t>
  </si>
  <si>
    <t>1312</t>
  </si>
  <si>
    <t>1314</t>
  </si>
  <si>
    <t>1321</t>
  </si>
  <si>
    <t>1333</t>
  </si>
  <si>
    <t>1335</t>
  </si>
  <si>
    <t>ПРЕСТЪПЛЕНИЯ ПРОТИВ ОТБРАНИТЕЛНАТА СПОСОБНОСТ НА РЕПУБЛИКАТА</t>
  </si>
  <si>
    <t>ВОЕННИ ПРЕСТЪПЛЕНИЯ</t>
  </si>
  <si>
    <t>1500</t>
  </si>
  <si>
    <t>ВСИЧКО НОХД от ш.0200 до ш.1500</t>
  </si>
  <si>
    <t>1699</t>
  </si>
  <si>
    <t>1700</t>
  </si>
  <si>
    <t>4350</t>
  </si>
  <si>
    <t>ЧНД - съдебно производство</t>
  </si>
  <si>
    <t>2110</t>
  </si>
  <si>
    <t>Производство по молби за реабилитация</t>
  </si>
  <si>
    <t>2410</t>
  </si>
  <si>
    <t>2510</t>
  </si>
  <si>
    <t>ЧНД  от досъдебното производство</t>
  </si>
  <si>
    <t>Общо ЧНД /ш.2000 + ш.3000/</t>
  </si>
  <si>
    <t>АДМИНИСТРАТИВНИ ДЕЛА - ОБЩО (без ш.4350)</t>
  </si>
  <si>
    <t>4000</t>
  </si>
  <si>
    <t>4010</t>
  </si>
  <si>
    <t>КФН</t>
  </si>
  <si>
    <t>4020</t>
  </si>
  <si>
    <t>НЗОК</t>
  </si>
  <si>
    <t>4030</t>
  </si>
  <si>
    <t>НАП</t>
  </si>
  <si>
    <t>4040</t>
  </si>
  <si>
    <t>АДФИ</t>
  </si>
  <si>
    <t>4050</t>
  </si>
  <si>
    <t>Агенция "Митници"</t>
  </si>
  <si>
    <t>4060</t>
  </si>
  <si>
    <t>ДНСК</t>
  </si>
  <si>
    <t>4070</t>
  </si>
  <si>
    <t>КРС</t>
  </si>
  <si>
    <t>4080</t>
  </si>
  <si>
    <t>СЕМ</t>
  </si>
  <si>
    <t>4090</t>
  </si>
  <si>
    <t>Комисия за защита на потребителите</t>
  </si>
  <si>
    <t>4120</t>
  </si>
  <si>
    <t>Комисия за защита от дискриминация</t>
  </si>
  <si>
    <t>4140</t>
  </si>
  <si>
    <t>ДАНС</t>
  </si>
  <si>
    <t>4150</t>
  </si>
  <si>
    <t>Патентно ведомство</t>
  </si>
  <si>
    <t>4160</t>
  </si>
  <si>
    <t>Агенция за закрила на детето</t>
  </si>
  <si>
    <t>Министерство на културата</t>
  </si>
  <si>
    <t>4210</t>
  </si>
  <si>
    <t>МВР</t>
  </si>
  <si>
    <t>4260</t>
  </si>
  <si>
    <t>Общини</t>
  </si>
  <si>
    <t>4270</t>
  </si>
  <si>
    <t>Сметна Палата</t>
  </si>
  <si>
    <t>Здравна инспекция</t>
  </si>
  <si>
    <t>4340</t>
  </si>
  <si>
    <t>Производство по УБДХ</t>
  </si>
  <si>
    <t>4360</t>
  </si>
  <si>
    <t>Производство по ЗООРПСМ</t>
  </si>
  <si>
    <t>4370</t>
  </si>
  <si>
    <r>
      <rPr>
        <b/>
        <sz val="10"/>
        <rFont val="Arial Narrow"/>
        <family val="2"/>
        <charset val="204"/>
      </rPr>
      <t xml:space="preserve">в.т.ч. </t>
    </r>
    <r>
      <rPr>
        <sz val="10"/>
        <rFont val="Arial Narrow"/>
        <family val="2"/>
        <charset val="204"/>
      </rPr>
      <t>КАТ</t>
    </r>
  </si>
  <si>
    <t>Изменени и допълнени от ВСС с Протокол № 49/01,10,2015 г.</t>
  </si>
  <si>
    <t>ИСКОВЕ ПО СК, ЗЗДН, ЗЛС, ЗГР, ЗЗДет., ЗБЖИРБ</t>
  </si>
  <si>
    <t>0100-1</t>
  </si>
  <si>
    <t>0102-1</t>
  </si>
  <si>
    <t>Искове по СК - развод по взаимно съгласие</t>
  </si>
  <si>
    <t>0103-1</t>
  </si>
  <si>
    <t>Искове по СК - издръжка, изменение</t>
  </si>
  <si>
    <t>0105-1</t>
  </si>
  <si>
    <t>Производства по Закона за защита от домашното насилие</t>
  </si>
  <si>
    <t>0111-1</t>
  </si>
  <si>
    <t>0200-1</t>
  </si>
  <si>
    <t>0201-1</t>
  </si>
  <si>
    <t>Облигационни искове от/срещу владелец</t>
  </si>
  <si>
    <t>0202-1</t>
  </si>
  <si>
    <t>Искове по ЗОДОВ</t>
  </si>
  <si>
    <t>0204-1</t>
  </si>
  <si>
    <t>Искове по ЗЗДискр.</t>
  </si>
  <si>
    <t>0205-1</t>
  </si>
  <si>
    <t>Искове по ЗЗПотр.</t>
  </si>
  <si>
    <t>0216-1</t>
  </si>
  <si>
    <t>Искове по КЗ</t>
  </si>
  <si>
    <t>0217-1</t>
  </si>
  <si>
    <t>0300-1</t>
  </si>
  <si>
    <t>ДЕЛБИ И ИСКОВЕ ПО ЗН</t>
  </si>
  <si>
    <t>0500-1</t>
  </si>
  <si>
    <t>0501-1</t>
  </si>
  <si>
    <t>УСТАНОВИТЕЛНИ ИСКОВЕ</t>
  </si>
  <si>
    <t>0600-1</t>
  </si>
  <si>
    <t>0700-1</t>
  </si>
  <si>
    <t>0702-1</t>
  </si>
  <si>
    <t>Искове на работника или служителя за други обезщетения при непрекратено ТПО</t>
  </si>
  <si>
    <t>0703-1</t>
  </si>
  <si>
    <t>Искове за защита срещу незаконно уволнение и искове за отмяна на наложено наказание „забележка” и „предупреждение за уволнение”</t>
  </si>
  <si>
    <t>0706-1</t>
  </si>
  <si>
    <t>АДМИНИСТРАТИВНИ ПРОИЗВОДСТВА</t>
  </si>
  <si>
    <t>0800-1</t>
  </si>
  <si>
    <t>ОБЕЗПЕЧЕНИЯ</t>
  </si>
  <si>
    <t>0900-1</t>
  </si>
  <si>
    <t>ЧАСТНИ ПРОИЗВОДСТВА</t>
  </si>
  <si>
    <t>1000-1</t>
  </si>
  <si>
    <t>ЧАСТНИ ПРОИЗВОДСТВА - ЗАПОВЕДНИ ПРОИЗВОДСТВА</t>
  </si>
  <si>
    <t>1100-1</t>
  </si>
  <si>
    <t>1101-1</t>
  </si>
  <si>
    <t>1102-1</t>
  </si>
  <si>
    <t>ЧАСТНИ ПРОИЗВОДСТВА - РЕГЛАМЕНТИ</t>
  </si>
  <si>
    <t>1200-1</t>
  </si>
  <si>
    <t>1201-1</t>
  </si>
  <si>
    <t>1202-1</t>
  </si>
  <si>
    <t>Процедура по Регламент 861/2007 г.</t>
  </si>
  <si>
    <t>1203-1</t>
  </si>
  <si>
    <t>1204-1</t>
  </si>
  <si>
    <t>ДРУГИ ГРАЖДАНСКИ ДЕЛА</t>
  </si>
  <si>
    <t>1300-1</t>
  </si>
  <si>
    <r>
      <rPr>
        <b/>
        <sz val="10"/>
        <rFont val="Arial"/>
        <family val="2"/>
        <charset val="204"/>
      </rPr>
      <t>в.т.ч.</t>
    </r>
    <r>
      <rPr>
        <sz val="10"/>
        <rFont val="Arial"/>
        <family val="2"/>
        <charset val="204"/>
      </rPr>
      <t xml:space="preserve"> Облигационни искове между съсобственици  </t>
    </r>
  </si>
  <si>
    <r>
      <rPr>
        <b/>
        <sz val="10"/>
        <rFont val="Arial"/>
        <family val="2"/>
        <charset val="204"/>
      </rPr>
      <t>в.т.ч.</t>
    </r>
    <r>
      <rPr>
        <sz val="10"/>
        <rFont val="Arial"/>
        <family val="2"/>
        <charset val="204"/>
      </rPr>
      <t xml:space="preserve"> Заявленя по чл. 410 ГПК</t>
    </r>
  </si>
  <si>
    <t>ВСИЧКО:</t>
  </si>
  <si>
    <t>Искове по СК - прекратяване на осиновяване, вкл. международно осиновяване (по взаимно съгласие)</t>
  </si>
  <si>
    <t>Искове за обезщетение от неприлагане на право на ЕС</t>
  </si>
  <si>
    <t>Спиране - чл. 420 ГПК</t>
  </si>
  <si>
    <t>1103-1</t>
  </si>
  <si>
    <t>Процедура по Регламент 650/2012 г.</t>
  </si>
  <si>
    <t>Съдебни поръчки по чл. 25 ГПК; Хагска конвенция от 1965 г. за връчване на книжа</t>
  </si>
  <si>
    <t>1205-1</t>
  </si>
  <si>
    <r>
      <rPr>
        <b/>
        <sz val="10"/>
        <rFont val="Arial"/>
        <family val="2"/>
        <charset val="204"/>
      </rPr>
      <t xml:space="preserve">в.т.ч. </t>
    </r>
    <r>
      <rPr>
        <sz val="10"/>
        <rFont val="Arial"/>
        <family val="2"/>
        <charset val="204"/>
      </rPr>
      <t>Искове за обезщетение по чл. 200 КТ</t>
    </r>
  </si>
  <si>
    <t>Противозаконно лишаване от свобода от длъжностно лице, представител на обществеността в нарушение на службата или функцията му, от охранител, застраховател или лице от състава на МВР - чл. 142а, ал. 2 НК</t>
  </si>
  <si>
    <t>Противозаконно лишаване от свобода на бременна жена, малолетно или непълнолетно лице - чл. 142а, ал. 3 НК</t>
  </si>
  <si>
    <t>Противозаконно лишаване от свобода по начин, мъчителен и опасен за здравето на пострадалия или продължило повече от две денонощия - чл. 142а, ал. 4 НК</t>
  </si>
  <si>
    <t>Съзнателно настаняване или задържане на здраво лице в болнично заведение - чл. 142а, ал.ж5 НК</t>
  </si>
  <si>
    <t>Блудство с лице, ненавършило 14 г. - чл. 149, ал. 1 - 4 НК</t>
  </si>
  <si>
    <t>Блудство с лице, навършило 14 г. - чл. 150 НК</t>
  </si>
  <si>
    <t>Изнасилване - чл. 152, ал. 1 НК</t>
  </si>
  <si>
    <t>Квалифицирани състави на изнасилване - чл. 152, ал. 2 НК</t>
  </si>
  <si>
    <t>Квалифицирани състави на изнасилване - чл. 152, ал. 3 НК</t>
  </si>
  <si>
    <t>Склоняване към проституция - чл. 155 НК</t>
  </si>
  <si>
    <t>Отвличане с цел предоставяне за развратни действия - чл. 156, ал. 1 НК</t>
  </si>
  <si>
    <t>Квалифицирани състави на отвличане с цел предоставяне за развратни действия - чл. 156, ал. 2 НК</t>
  </si>
  <si>
    <t>Квалифицирани състави на отвличане с цел предоставяне за развратни действия - чл. 156, ал. 3 НК</t>
  </si>
  <si>
    <t>Разпространение на порнографски материали - чл. 159 НК</t>
  </si>
  <si>
    <t>Трафик на хора - чл. 159а НК</t>
  </si>
  <si>
    <t>Трафик на хора - чл. 159б НК</t>
  </si>
  <si>
    <t>Използване на лице, пострадало от трафик на хора - чл. 159в НК</t>
  </si>
  <si>
    <t>Трафик на хора, представляващ опасен рецидив - чл. 159г НК</t>
  </si>
  <si>
    <t>Против изповеданията - чл. 164 - чл. 166 НК</t>
  </si>
  <si>
    <t>Престъпления против трудовите права на гражданите - чл. 172 НК</t>
  </si>
  <si>
    <t>Престъпление против авторските права - чл. 172а НК</t>
  </si>
  <si>
    <t>Престъпления против интелектуалната собственост - чл. 172б НК</t>
  </si>
  <si>
    <t>Плагиатство - чл. 173 НК</t>
  </si>
  <si>
    <t>Престъпления против интелектуалната собственост - чл. 174 НК</t>
  </si>
  <si>
    <t>Квалифицирани състави на кражба - чл. 195, ал. 1 НК</t>
  </si>
  <si>
    <t>Кражба в големи размери - чл. 195, ал. 2 НК</t>
  </si>
  <si>
    <t>Кражба на взривни вещества, огнестрелни оръжия или боеприпаси от структурните звена на МВР, МО, от Българската армия, от структурите на подчинение на министъра на отбраната и от Държавна агенция Държавен резерв и военновременни запаси - чл. 195, ал. 3 НК</t>
  </si>
  <si>
    <t>Кражба, представляваща опасен рецидив - чл. 196, ал. 1 НК</t>
  </si>
  <si>
    <t>Грабеж - чл. 198 НК</t>
  </si>
  <si>
    <t>Приготовление за грабеж - чл. 200 НК</t>
  </si>
  <si>
    <t>Длъжностно присвояване, за улесняването на което е извършено и друго престъпление, не по-тежко наказуемо - чл. 202, ал. 1, т. 1 и т. 2 НК</t>
  </si>
  <si>
    <t>Длъжностно присвояване в големи размери - чл. 202, ал. 2 НК</t>
  </si>
  <si>
    <t>Обсебване в големи размери или представляващо опасен рецидив - чл. 206, ал. 3 НК</t>
  </si>
  <si>
    <t>Квалифицирани състави на измама - чл. 210, ал. 1 НК</t>
  </si>
  <si>
    <t>Измама по чл. 209, ал. 1 и ал. 2 и чл. 210 в особено големи размери, особено тежък случай или опасен рецидив - чл. 211 НК</t>
  </si>
  <si>
    <t>Документна измама - чл. 212, ал. 1 и ал. 2 НК</t>
  </si>
  <si>
    <t>Документна измама, при която полученото без правно основание имущество е от фондове на Европейския съюз или предоставено от тях на българската държава - чл. 212, ал. 3 НК</t>
  </si>
  <si>
    <t>Документна измама в големи размери или представляваща опасен рецидив - чл. 212, ал. 4 НК</t>
  </si>
  <si>
    <t>Застрахователна измама - чл. 213 НК</t>
  </si>
  <si>
    <t>Изнудване - чл. 214, ал. 1 и ал. 3 НК</t>
  </si>
  <si>
    <t>Незаконно превеждане през границата -  чл. 280 НК</t>
  </si>
  <si>
    <t>Престъпление по служба - чл. 284 НК</t>
  </si>
  <si>
    <t>Престъпление по служба - чл. 284а - чл. 284в НК</t>
  </si>
  <si>
    <t>Престъпление по служба - чл. 285 НК</t>
  </si>
  <si>
    <t>ПРЕСТЪПЛЕНИЯ ПРОТИВ СПОРТА - чл. 307б - чл. 307е НК</t>
  </si>
  <si>
    <t>ДОКУМЕНТНИ ПРЕСТЪПЛЕНИЯ - чл. 308 - чл. 319 НК</t>
  </si>
  <si>
    <t>Квалифицирани състави на хулиганство - чл. 325, ал. 2, 3 и 4 НК</t>
  </si>
  <si>
    <t>Причиняване на телесна повреда при управление на МПС в квалифицирани случаи - чл. 343, ал. 3, б. "а" НК</t>
  </si>
  <si>
    <t>Противозаконно отнемане на МПС - чл. 346 НК</t>
  </si>
  <si>
    <t>Състави на придобиване и държане на наркотични вещества - чл. 354а, ал. 3, 4 и 5 НК</t>
  </si>
  <si>
    <t>Основен състав на отглеждане на растения с цел производство на наркотични вещества - чл. 354в, ал. 1 НК</t>
  </si>
  <si>
    <t>чл. 78а НК</t>
  </si>
  <si>
    <t>Производство по предложение за принудителни медицински мерки по чл. 89 НК</t>
  </si>
  <si>
    <t>Производство по чл. 24  ЗБППМН</t>
  </si>
  <si>
    <t>Производство по чл. 24а ЗБППМН</t>
  </si>
  <si>
    <r>
      <rPr>
        <b/>
        <sz val="10"/>
        <rFont val="Arial"/>
        <family val="2"/>
        <charset val="204"/>
      </rPr>
      <t>в.т.ч.</t>
    </r>
    <r>
      <rPr>
        <sz val="10"/>
        <rFont val="Arial"/>
        <family val="2"/>
        <charset val="204"/>
      </rPr>
      <t>Искове за развод и недействителност на брака</t>
    </r>
  </si>
  <si>
    <t>0118-1</t>
  </si>
  <si>
    <t>0219-1</t>
  </si>
  <si>
    <r>
      <rPr>
        <b/>
        <sz val="11"/>
        <rFont val="Arial Narrow"/>
        <family val="2"/>
        <charset val="204"/>
      </rPr>
      <t xml:space="preserve">в т.ч. </t>
    </r>
    <r>
      <rPr>
        <sz val="10"/>
        <rFont val="Arial Narrow"/>
        <family val="2"/>
        <charset val="204"/>
      </rPr>
      <t>Противозак.лиш. от свобода - чл. 142а, ал. 1 НК</t>
    </r>
  </si>
  <si>
    <r>
      <rPr>
        <b/>
        <sz val="11"/>
        <rFont val="Arial Narrow"/>
        <family val="2"/>
        <charset val="204"/>
      </rPr>
      <t xml:space="preserve">в т.ч. </t>
    </r>
    <r>
      <rPr>
        <sz val="10"/>
        <rFont val="Arial Narrow"/>
        <family val="2"/>
        <charset val="204"/>
      </rPr>
      <t>Против националното и расовото равенство - чл. 162 и чл. 163 НК</t>
    </r>
  </si>
  <si>
    <r>
      <rPr>
        <b/>
        <sz val="11"/>
        <rFont val="Arial Narrow"/>
        <family val="2"/>
        <charset val="204"/>
      </rPr>
      <t>в т.ч.</t>
    </r>
    <r>
      <rPr>
        <sz val="10"/>
        <rFont val="Arial Narrow"/>
        <family val="2"/>
        <charset val="204"/>
      </rPr>
      <t xml:space="preserve"> Кражба - чл. 194 НК</t>
    </r>
  </si>
  <si>
    <r>
      <rPr>
        <b/>
        <sz val="11"/>
        <rFont val="Arial Narrow"/>
        <family val="2"/>
        <charset val="204"/>
      </rPr>
      <t>в т.ч.</t>
    </r>
    <r>
      <rPr>
        <sz val="10"/>
        <rFont val="Arial Narrow"/>
        <family val="2"/>
        <charset val="204"/>
      </rPr>
      <t xml:space="preserve"> Незаконно преминаване през границата -  чл. 279 НК</t>
    </r>
  </si>
  <si>
    <r>
      <rPr>
        <b/>
        <sz val="11"/>
        <rFont val="Arial Narrow"/>
        <family val="2"/>
        <charset val="204"/>
      </rPr>
      <t xml:space="preserve">в т.ч. </t>
    </r>
    <r>
      <rPr>
        <sz val="10"/>
        <rFont val="Arial Narrow"/>
        <family val="2"/>
        <charset val="204"/>
      </rPr>
      <t>Хулиганство - чл. 325, ал. 1 НК</t>
    </r>
  </si>
  <si>
    <r>
      <rPr>
        <b/>
        <sz val="11"/>
        <rFont val="Arial Narrow"/>
        <family val="2"/>
        <charset val="204"/>
      </rPr>
      <t xml:space="preserve">в.т.ч. </t>
    </r>
    <r>
      <rPr>
        <sz val="10"/>
        <rFont val="Arial Narrow"/>
        <family val="2"/>
        <charset val="204"/>
      </rPr>
      <t>Причиняване на телесни повреди и щети в транспорта - чл. 343, ал. 1, б. "а" и б. "б" НК</t>
    </r>
  </si>
  <si>
    <r>
      <rPr>
        <b/>
        <sz val="11"/>
        <rFont val="Arial Narrow"/>
        <family val="2"/>
        <charset val="204"/>
      </rPr>
      <t xml:space="preserve">в т.ч. </t>
    </r>
    <r>
      <rPr>
        <sz val="10"/>
        <rFont val="Arial Narrow"/>
        <family val="2"/>
        <charset val="204"/>
      </rPr>
      <t xml:space="preserve">Производство за определяне на общо наказание по чл. 23-27 НК (кумулации – чл. 306, ал. 1, т. 1 НПК)
</t>
    </r>
  </si>
  <si>
    <t>Изменени и допълнени от СК на ВСС с Протокол № 29/20.12.2016 г.</t>
  </si>
  <si>
    <r>
      <rPr>
        <b/>
        <sz val="10"/>
        <rFont val="Arial"/>
        <family val="2"/>
        <charset val="204"/>
      </rPr>
      <t xml:space="preserve">в.т.ч. </t>
    </r>
    <r>
      <rPr>
        <sz val="10"/>
        <rFont val="Arial"/>
        <family val="2"/>
        <charset val="204"/>
      </rPr>
      <t xml:space="preserve">Делба </t>
    </r>
  </si>
  <si>
    <t>свършени от 3 до 6 мес.</t>
  </si>
  <si>
    <t>Изменени и допълнени от СК на ВСС с Протокол № 6/13.02.2018 г.</t>
  </si>
  <si>
    <t>От решените дела /кол. 10/ с ненаписани мотиви към присъдата  с изтекъл  60-дневен срок</t>
  </si>
  <si>
    <t>Постановени решения по чл. 235, ал. 5 от ГПК, след проведено открито съдебно заседание</t>
  </si>
  <si>
    <t>Справка IV</t>
  </si>
  <si>
    <t>СПРАВКА VII</t>
  </si>
  <si>
    <t>Постановени присъди</t>
  </si>
  <si>
    <t>Постановени решения по НАХД</t>
  </si>
  <si>
    <t>Допълнени от СК на ВСС с Протокол № 41/10.12.2019 г.</t>
  </si>
  <si>
    <t>За граждански, търговски дела и фирмени дела</t>
  </si>
  <si>
    <t>2. ИНДЕКСИ ЗА АДМИНИСТРАТИВНО-НАКАЗАТЕЛНИ ДЕЛА</t>
  </si>
  <si>
    <r>
      <t>2-1</t>
    </r>
    <r>
      <rPr>
        <sz val="8"/>
        <color theme="1"/>
        <rFont val="Arial"/>
        <family val="2"/>
        <charset val="204"/>
      </rPr>
      <t xml:space="preserve"> - Изцяло оставен в сила съдебен акт;</t>
    </r>
  </si>
  <si>
    <r>
      <t>2-1а</t>
    </r>
    <r>
      <rPr>
        <sz val="8"/>
        <color theme="1"/>
        <rFont val="Arial"/>
        <family val="2"/>
        <charset val="204"/>
      </rPr>
      <t xml:space="preserve"> - оставен в сила съдебен акт, с изключение на частта за размера на присъденото обезщетение.</t>
    </r>
  </si>
  <si>
    <r>
      <t>2-1б</t>
    </r>
    <r>
      <rPr>
        <sz val="8"/>
        <color theme="1"/>
        <rFont val="Arial"/>
        <family val="2"/>
        <charset val="204"/>
      </rPr>
      <t xml:space="preserve"> - оставен в сила съдебен акт, с изключение на частта за съдебните разноски.</t>
    </r>
  </si>
  <si>
    <r>
      <t>2-2</t>
    </r>
    <r>
      <rPr>
        <sz val="8"/>
        <color theme="1"/>
        <rFont val="Arial"/>
        <family val="2"/>
        <charset val="204"/>
      </rPr>
      <t xml:space="preserve"> - не се поставят по административни дела.</t>
    </r>
  </si>
  <si>
    <r>
      <t>2-3</t>
    </r>
    <r>
      <rPr>
        <sz val="8"/>
        <color theme="1"/>
        <rFont val="Arial"/>
        <family val="2"/>
        <charset val="204"/>
      </rPr>
      <t xml:space="preserve"> - ИЗЦЯЛО ОТМЕНЕН, ОБЕЗСИЛЕН ИЛИ ОБЯВЕН ЗА НИЩОЖЕН СЪДЕБЕН АКТ ПОРАДИ НАРУШЕНИЯ, ДОПУСНАТИ ОТ СЪДА.</t>
    </r>
  </si>
  <si>
    <r>
      <t>2-3а</t>
    </r>
    <r>
      <rPr>
        <sz val="8"/>
        <color theme="1"/>
        <rFont val="Arial"/>
        <family val="2"/>
        <charset val="204"/>
      </rPr>
      <t xml:space="preserve"> - съдебен акт, който е изцяло отменен с постановен акт по същество;</t>
    </r>
  </si>
  <si>
    <r>
      <t>2-3б</t>
    </r>
    <r>
      <rPr>
        <sz val="8"/>
        <color theme="1"/>
        <rFont val="Arial"/>
        <family val="2"/>
        <charset val="204"/>
      </rPr>
      <t xml:space="preserve"> - съдебен акт, който е изцяло отменен и делото е върнато за ново разглеждане или за продължаване на съдопроизводствените действия;</t>
    </r>
  </si>
  <si>
    <r>
      <t>2-3в</t>
    </r>
    <r>
      <rPr>
        <sz val="8"/>
        <color theme="1"/>
        <rFont val="Arial"/>
        <family val="2"/>
        <charset val="204"/>
      </rPr>
      <t xml:space="preserve"> - съдебен акт, който е изцяло обезсилен като недопустим по чл. 221, ал. 3 АПК;</t>
    </r>
  </si>
  <si>
    <r>
      <t>2-3г</t>
    </r>
    <r>
      <rPr>
        <sz val="8"/>
        <color theme="1"/>
        <rFont val="Arial"/>
        <family val="2"/>
        <charset val="204"/>
      </rPr>
      <t xml:space="preserve"> - съдебен акт, който е изцяло обявен за нищожен;</t>
    </r>
  </si>
  <si>
    <r>
      <t>2-3д</t>
    </r>
    <r>
      <rPr>
        <sz val="8"/>
        <color theme="1"/>
        <rFont val="Arial"/>
        <family val="2"/>
        <charset val="204"/>
      </rPr>
      <t xml:space="preserve"> - съдебен акт, който е изцяло отменен и обезсилен в комбинация на случаите по индекси 2-3а, 2-3б, 2-3в, 2-3г;</t>
    </r>
  </si>
  <si>
    <r>
      <t>2-4</t>
    </r>
    <r>
      <rPr>
        <sz val="8"/>
        <color theme="1"/>
        <rFont val="Arial"/>
        <family val="2"/>
        <charset val="204"/>
      </rPr>
      <t xml:space="preserve"> - ОТЧАСТИ ОТМЕНЕН, ОБЕЗСИЛЕН ИЛИ ОБЯВЕН ЗА НИЩОЖЕН СЪДЕБЕН АКТ ПОРАДИ НАРУШЕНИЯ, ДОПУСНАТИ ОТ СЪДА. </t>
    </r>
  </si>
  <si>
    <r>
      <t>2-4а</t>
    </r>
    <r>
      <rPr>
        <sz val="8"/>
        <color theme="1"/>
        <rFont val="Arial"/>
        <family val="2"/>
        <charset val="204"/>
      </rPr>
      <t xml:space="preserve"> - съдебен акт, който в другата част е отменен на основание чл. 209, т. 3 АПК и е постановен акт по същество;</t>
    </r>
  </si>
  <si>
    <r>
      <t>2-4б</t>
    </r>
    <r>
      <rPr>
        <sz val="8"/>
        <color theme="1"/>
        <rFont val="Arial"/>
        <family val="2"/>
        <charset val="204"/>
      </rPr>
      <t xml:space="preserve"> - съдебен акт, който в друга част е отменен и делото е върнато за ново разглеждане;</t>
    </r>
  </si>
  <si>
    <r>
      <t>2-4в</t>
    </r>
    <r>
      <rPr>
        <sz val="8"/>
        <color theme="1"/>
        <rFont val="Arial"/>
        <family val="2"/>
        <charset val="204"/>
      </rPr>
      <t xml:space="preserve"> - съдебен акт, който в другата част е обезсилен на основание чл. 221, ал. 3 АПК, върнат или не за ново разглеждане;</t>
    </r>
  </si>
  <si>
    <r>
      <t>2-4г</t>
    </r>
    <r>
      <rPr>
        <sz val="8"/>
        <color theme="1"/>
        <rFont val="Arial"/>
        <family val="2"/>
        <charset val="204"/>
      </rPr>
      <t xml:space="preserve"> - съдебен акт, който в другата част е обявен за нищожен, без значение дали делото е върнато за ново разглеждане или не /чл. 221, ал. 5 АПК/;</t>
    </r>
  </si>
  <si>
    <r>
      <t>2-4д</t>
    </r>
    <r>
      <rPr>
        <sz val="8"/>
        <color theme="1"/>
        <rFont val="Arial"/>
        <family val="2"/>
        <charset val="204"/>
      </rPr>
      <t xml:space="preserve"> – съдебен акт, който съдържа комбинация от резултати по индекси 2-4а, 2-4б, 2-4в, 2-4г;</t>
    </r>
  </si>
  <si>
    <r>
      <t>2-5</t>
    </r>
    <r>
      <rPr>
        <sz val="8"/>
        <color theme="1"/>
        <rFont val="Arial"/>
        <family val="2"/>
        <charset val="204"/>
      </rPr>
      <t xml:space="preserve"> - ИЗЦЯЛО ОТМЕНЕН, ОБЕЗСИЛЕН ИЛИ ОБЯВЕН ЗА НИЩОЖЕН СЪДЕБЕН АКТ ПО ОБЕКТИВНИ ПРИЧИНИ.</t>
    </r>
  </si>
  <si>
    <r>
      <t>2-5а</t>
    </r>
    <r>
      <rPr>
        <sz val="8"/>
        <color theme="1"/>
        <rFont val="Arial"/>
        <family val="2"/>
        <charset val="204"/>
      </rPr>
      <t xml:space="preserve"> - съдебен акт, който е изцяло отменен, поради представяне на писмени доказателства за първи път пред касационната инстанция или поради изтичане на правнорелевантен срок;</t>
    </r>
  </si>
  <si>
    <r>
      <t>2-5б</t>
    </r>
    <r>
      <rPr>
        <sz val="8"/>
        <color theme="1"/>
        <rFont val="Arial"/>
        <family val="2"/>
        <charset val="204"/>
      </rPr>
      <t xml:space="preserve"> - съдебен акт, който е изцяло отменен, поради промени в законодателството; постановяване на тълкувателно решение; обявяване на тълкувателно решение за загубило значението си; постановяване на решение на СЕС, включително по преюдициално запитване, както и други подобни;</t>
    </r>
  </si>
  <si>
    <r>
      <t>2-5в</t>
    </r>
    <r>
      <rPr>
        <sz val="8"/>
        <color theme="1"/>
        <rFont val="Arial"/>
        <family val="2"/>
        <charset val="204"/>
      </rPr>
      <t xml:space="preserve"> - съдебен акт, който е изцяло обезсилен, поради: оттегляне на жалбата или исковата молба или на административния акт или сключване на споразумение или при наличие на предходни указания на касационната инстанция за разглеждане на оспорването по същество;</t>
    </r>
  </si>
  <si>
    <r>
      <t>2-5г</t>
    </r>
    <r>
      <rPr>
        <sz val="8"/>
        <color theme="1"/>
        <rFont val="Arial"/>
        <family val="2"/>
        <charset val="204"/>
      </rPr>
      <t xml:space="preserve"> - съдебен акт, който е изцяло отменен, обезсилен или обявен за нищожен в комбинация от резултати по индекси 2-5а,2-5б,2-5в;</t>
    </r>
  </si>
  <si>
    <r>
      <t>2-6</t>
    </r>
    <r>
      <rPr>
        <sz val="8"/>
        <color theme="1"/>
        <rFont val="Arial"/>
        <family val="2"/>
        <charset val="204"/>
      </rPr>
      <t xml:space="preserve"> - ОТЧАСТИ ОТМЕНЕН, ОБЕЗСИЛЕН ИЛИ ОБЯВЕН ЗА НИЩОЖЕН СЪДЕБЕН АКТ ПО ОБЕКТИВНИ ПРИЧИНИ.</t>
    </r>
  </si>
  <si>
    <r>
      <t>2-6а</t>
    </r>
    <r>
      <rPr>
        <sz val="8"/>
        <color theme="1"/>
        <rFont val="Arial"/>
        <family val="2"/>
        <charset val="204"/>
      </rPr>
      <t xml:space="preserve"> - съдебен акт, който в другата част е отменен, поради представяне на писмени доказателства пред касационната инстанция или поради изтичане на правнорелевантен срок;</t>
    </r>
  </si>
  <si>
    <r>
      <t>2-6б</t>
    </r>
    <r>
      <rPr>
        <sz val="8"/>
        <color theme="1"/>
        <rFont val="Arial"/>
        <family val="2"/>
        <charset val="204"/>
      </rPr>
      <t xml:space="preserve"> - съдебен акт, който в другата част е отменен, поради промени в законодателството; постановяване на тълкувателно решение; обявяване на тълкувателно решение за загубило значението си; постановяване на решение на СЕС, включително по преюдициално запитване, както и други подобни;</t>
    </r>
  </si>
  <si>
    <r>
      <t>2-6в</t>
    </r>
    <r>
      <rPr>
        <sz val="8"/>
        <color theme="1"/>
        <rFont val="Arial"/>
        <family val="2"/>
        <charset val="204"/>
      </rPr>
      <t xml:space="preserve"> - съдебен акт, който в другата част е обезсилен, поради: оттегляне на част от жалбата или част от исковата молба, оттегляне на административния акт или сключване на споразумение при наличие на предходни указания на касационната инстанция за разглеждане на оспорването по същество;</t>
    </r>
  </si>
  <si>
    <r>
      <t>2-6г</t>
    </r>
    <r>
      <rPr>
        <sz val="8"/>
        <color theme="1"/>
        <rFont val="Arial"/>
        <family val="2"/>
        <charset val="204"/>
      </rPr>
      <t xml:space="preserve"> - съдебен акт, който в другата част е обявен за нищожен, без значение дали делото е върнато за ново разглеждане или не /чл. 221, ал. 5 АПК/.</t>
    </r>
  </si>
  <si>
    <r>
      <t>2-6д</t>
    </r>
    <r>
      <rPr>
        <sz val="8"/>
        <color theme="1"/>
        <rFont val="Arial"/>
        <family val="2"/>
        <charset val="204"/>
      </rPr>
      <t xml:space="preserve"> - съдебен акт, който в другата част е отменен и обезсилен в комбинация от резултати по индекси 2-6а,2-6б, 2-6в, 2-6г;</t>
    </r>
  </si>
  <si>
    <r>
      <t>1-1</t>
    </r>
    <r>
      <rPr>
        <sz val="8"/>
        <color theme="1"/>
        <rFont val="Arial"/>
        <family val="2"/>
        <charset val="204"/>
      </rPr>
      <t xml:space="preserve"> - ИЗЦЯЛО ПОТВЪРДЕН СЪДЕБЕН АКТ</t>
    </r>
  </si>
  <si>
    <r>
      <t>1-2</t>
    </r>
    <r>
      <rPr>
        <sz val="8"/>
        <color theme="1"/>
        <rFont val="Arial"/>
        <family val="2"/>
        <charset val="204"/>
      </rPr>
      <t xml:space="preserve"> - СЪДЕБЕН АКТ, КОЙТО НЕ Е ДОПУСНАТ до касационно обжалване</t>
    </r>
  </si>
  <si>
    <r>
      <t>1-3</t>
    </r>
    <r>
      <rPr>
        <sz val="8"/>
        <color theme="1"/>
        <rFont val="Arial"/>
        <family val="2"/>
        <charset val="204"/>
      </rPr>
      <t xml:space="preserve"> - ИЗЦЯЛО ОТМЕНЕН, ОБЕЗСИЛЕН или НИЩОЖЕН СЪДЕБЕН АКТ</t>
    </r>
  </si>
  <si>
    <r>
      <t>1-3а</t>
    </r>
    <r>
      <rPr>
        <sz val="8"/>
        <color theme="1"/>
        <rFont val="Arial"/>
        <family val="2"/>
        <charset val="204"/>
      </rPr>
      <t xml:space="preserve"> - съдебен акт, който е изцяло отменен от горната инстанция и е постановен акт по същество или актът е изцяло отменен и делото е върнато за разглеждане;</t>
    </r>
  </si>
  <si>
    <r>
      <t>1-3б</t>
    </r>
    <r>
      <rPr>
        <sz val="8"/>
        <color theme="1"/>
        <rFont val="Arial"/>
        <family val="2"/>
        <charset val="204"/>
      </rPr>
      <t xml:space="preserve"> - съдебен акт, който е изцяло обезсилен, без значение дали делото е върнато за ново разглеждане или не е;</t>
    </r>
  </si>
  <si>
    <r>
      <t xml:space="preserve">1-3в </t>
    </r>
    <r>
      <rPr>
        <sz val="8"/>
        <color theme="1"/>
        <rFont val="Arial"/>
        <family val="2"/>
        <charset val="204"/>
      </rPr>
      <t>- съдебен акт, който е прогласен изцяло за нищожен, без значение дели делото е върнато за ново разглеждане или не е;</t>
    </r>
  </si>
  <si>
    <r>
      <t>1-3г</t>
    </r>
    <r>
      <rPr>
        <sz val="8"/>
        <color theme="1"/>
        <rFont val="Arial"/>
        <family val="2"/>
        <charset val="204"/>
      </rPr>
      <t xml:space="preserve"> - съдебен акт, който е отменен в едната част и е обезсилен в другата част.</t>
    </r>
  </si>
  <si>
    <r>
      <t>1- 4</t>
    </r>
    <r>
      <rPr>
        <sz val="8"/>
        <color theme="1"/>
        <rFont val="Arial"/>
        <family val="2"/>
        <charset val="204"/>
      </rPr>
      <t xml:space="preserve"> - ИЗЦЯЛО ОТМЕНЕН или ИЗЦЯЛО ОБЕЗСИЛЕН СЪДЕБЕН АКТ по обективни причини:</t>
    </r>
  </si>
  <si>
    <r>
      <t>1-4а</t>
    </r>
    <r>
      <rPr>
        <sz val="8"/>
        <color theme="1"/>
        <rFont val="Arial"/>
        <family val="2"/>
        <charset val="204"/>
      </rPr>
      <t xml:space="preserve"> - съдебен акт, който е изцяло отменен или изцяло обезсилен, поради допуснати нови доказателства пред въззивната инстанция.</t>
    </r>
  </si>
  <si>
    <r>
      <t>1-4б</t>
    </r>
    <r>
      <rPr>
        <sz val="8"/>
        <color theme="1"/>
        <rFont val="Arial"/>
        <family val="2"/>
        <charset val="204"/>
      </rPr>
      <t xml:space="preserve"> - съдебен акт, който е изцяло отменен или изцяло обезсилен поради отказ или оттегляне пред въззивна (касационна) инстанция на исковата молба или постигане на спогодба, евентуално споразумение след медиация пред въззивна (касационна) инстанция, или изтекъл правнорелевантен срок, който не е бил налице към момента на постановяване на първоинстанционното решение, включително и в др. подобни хипотези;</t>
    </r>
  </si>
  <si>
    <r>
      <t>1-4в</t>
    </r>
    <r>
      <rPr>
        <sz val="8"/>
        <color theme="1"/>
        <rFont val="Arial"/>
        <family val="2"/>
        <charset val="204"/>
      </rPr>
      <t xml:space="preserve"> - съдебен акт, който е изцяло отменен или изцяло обезсилен, поради заличаване от търговския регистър или приемане на вземането изцяло на ищеца, когато срещу ответника е открито производство по несъстоятелност и вземането на ищеца е прието изцяло;</t>
    </r>
  </si>
  <si>
    <r>
      <t>1-4г</t>
    </r>
    <r>
      <rPr>
        <sz val="8"/>
        <color theme="1"/>
        <rFont val="Arial"/>
        <family val="2"/>
        <charset val="204"/>
      </rPr>
      <t xml:space="preserve"> - съдебен акт, който е изцяло отменен или изцяло обезсилен поради промени в законодателството /напр. обратно действие на закон и др./, както и поради новоприето тълкувателно решение или обявяване на предходно тълкувателно решение за изгубило значението си, включително решение по преюдициално запитване или решение на Съда на Европейския съюз.</t>
    </r>
  </si>
  <si>
    <r>
      <t>1-4д</t>
    </r>
    <r>
      <rPr>
        <sz val="8"/>
        <color theme="1"/>
        <rFont val="Arial"/>
        <family val="2"/>
        <charset val="204"/>
      </rPr>
      <t xml:space="preserve"> - съдебен акт, който е изцяло или частично отменен поради противоречива съдебна практика на касационната инстанция и не е постановено тълкувателно решение към момента на постановяване на съответния съдебен акт.</t>
    </r>
  </si>
  <si>
    <r>
      <t>1-5</t>
    </r>
    <r>
      <rPr>
        <sz val="8"/>
        <color theme="1"/>
        <rFont val="Arial"/>
        <family val="2"/>
        <charset val="204"/>
      </rPr>
      <t xml:space="preserve"> – СЪДЕБЕН АКТ, който НЕ Е ОБЖАЛВАН, който Е ПОТВЪРДЕН или който НЕ Е ДОПУСНАТ до касационно обжалване в едната част, а в другата част е ОТМЕНЕН, ОБЕЗСИЛЕН или обявен за НИЩОЖЕН:</t>
    </r>
  </si>
  <si>
    <r>
      <t>1-5а</t>
    </r>
    <r>
      <rPr>
        <sz val="8"/>
        <color theme="1"/>
        <rFont val="Arial"/>
        <family val="2"/>
        <charset val="204"/>
      </rPr>
      <t xml:space="preserve"> - съдебен акт, който не е обжалван, потвърден е или не е допуснат до касационно обжалване в едната част, а в другата част е отменен от по-горната инстанция и е постановен акт по същество или е отменен и делото е върнато за разглеждане;</t>
    </r>
  </si>
  <si>
    <r>
      <t>1-5б</t>
    </r>
    <r>
      <rPr>
        <sz val="8"/>
        <color theme="1"/>
        <rFont val="Arial"/>
        <family val="2"/>
        <charset val="204"/>
      </rPr>
      <t xml:space="preserve"> - съдебен акт, който не е обжалван, потвърден е или не е допуснат до касационно обжалване в едната част, а в другата част е обезсилен и делото е върнато или не за ново разглеждане;</t>
    </r>
  </si>
  <si>
    <r>
      <t>1-5в</t>
    </r>
    <r>
      <rPr>
        <sz val="8"/>
        <color theme="1"/>
        <rFont val="Arial"/>
        <family val="2"/>
        <charset val="204"/>
      </rPr>
      <t xml:space="preserve"> - съдебен акт, който не е обжалван, потвърден е или не е допуснат до касационно обжалване в едната част, в другата част е прогласен за нищожен и делото е върнато за ново разглеждане;</t>
    </r>
  </si>
  <si>
    <r>
      <t>1-5г</t>
    </r>
    <r>
      <rPr>
        <sz val="8"/>
        <color theme="1"/>
        <rFont val="Arial"/>
        <family val="2"/>
        <charset val="204"/>
      </rPr>
      <t xml:space="preserve"> – съдебен акт, който не е обжалван, потвърден е или не е допуснат до касационно обжалване в едната част, в друга част е отменен, а в трета част е обезсилен.</t>
    </r>
  </si>
  <si>
    <r>
      <t>1-5д</t>
    </r>
    <r>
      <rPr>
        <sz val="8"/>
        <color theme="1"/>
        <rFont val="Arial"/>
        <family val="2"/>
        <charset val="204"/>
      </rPr>
      <t xml:space="preserve"> - съдебен акт, който в една част е отменен като неправилен, а в друга част е прогласен за нищожен.</t>
    </r>
  </si>
  <si>
    <r>
      <t>1-6</t>
    </r>
    <r>
      <rPr>
        <sz val="8"/>
        <color theme="1"/>
        <rFont val="Arial"/>
        <family val="2"/>
        <charset val="204"/>
      </rPr>
      <t xml:space="preserve"> - СЪДЕБЕН АКТ, КОЙТО НЕ Е ОБЖАЛВАН, ПОТВЪРДЕН Е ИЛИ НЕ Е ДОПУСНАТ ДО КАСАЦИОННО ОБЖАЛВАНЕ в едната част, а в другата част е ОТМЕНЕН или ОБЕЗСИЛЕН по обективни причини:</t>
    </r>
  </si>
  <si>
    <r>
      <t>1-6а</t>
    </r>
    <r>
      <rPr>
        <sz val="8"/>
        <color theme="1"/>
        <rFont val="Arial"/>
        <family val="2"/>
        <charset val="204"/>
      </rPr>
      <t xml:space="preserve"> - съдебен акт, който не е обжалван, потвърден е или не е допуснат до касационно обжалване в едната част, а в другата част е отменен или обезсилен, поради представяне на нови доказателства пред въззивната инстанция, които са обусловили отмяната или обезсилването;</t>
    </r>
  </si>
  <si>
    <r>
      <t>1-6б</t>
    </r>
    <r>
      <rPr>
        <sz val="8"/>
        <color theme="1"/>
        <rFont val="Arial"/>
        <family val="2"/>
        <charset val="204"/>
      </rPr>
      <t xml:space="preserve"> - съдебен акт, който не е обжалван, потвърден е или не е допуснат до касационно обжалване в едната част, а в другата част е отменен или обезсилен, поради отказ или оттегляне пред въззивна (касационна) инстанция на исковата молба или постигане на спогодба, евентуално медиация пред въззивна (касационна) инстанция или изтекъл правнорелевантен срок, който не е бил налице към момента на постановяване на първоинстанционния акт или др.;</t>
    </r>
  </si>
  <si>
    <r>
      <t>1-6в</t>
    </r>
    <r>
      <rPr>
        <sz val="8"/>
        <color theme="1"/>
        <rFont val="Arial"/>
        <family val="2"/>
        <charset val="204"/>
      </rPr>
      <t xml:space="preserve"> - съдебен акт, който не е обжалван, потвърден е или не е допуснат до касационно обжалване в едната част, а в другата част е отменен или обезсилен, поради заличаване от търговския регистър или приемане на вземането изцяло на ищеца, когато срещу ответника е открито производство по несъстоятелност и вземането на ищеца е прието изцяло;</t>
    </r>
  </si>
  <si>
    <r>
      <t>1-6г</t>
    </r>
    <r>
      <rPr>
        <sz val="8"/>
        <color theme="1"/>
        <rFont val="Arial"/>
        <family val="2"/>
        <charset val="204"/>
      </rPr>
      <t xml:space="preserve"> - съдебен акт, който не е обжалван, потвърден е или не е допуснат до касационно обжалване в едната част, а в другата част е отменен или обезсилен, поради промени в законодателството, най-често обратно действие на закон, както и в случаите поради новоприето тълкувателно решение, или решение на Съда на Европейския съюз, или обявяване на предходно тълкувателно решение за изгубило значението си.</t>
    </r>
  </si>
  <si>
    <r>
      <t xml:space="preserve">1-6д - </t>
    </r>
    <r>
      <rPr>
        <sz val="8"/>
        <color theme="1"/>
        <rFont val="Arial"/>
        <family val="2"/>
        <charset val="204"/>
      </rPr>
      <t>съдебен акт, който не е обжалван, потвърден е или не е допуснат до касационно обжалване в едната част, а в другата част е отменен или обезсилен, поради различно определяне на:- размер на обезщетение при прилагане на критерия за справедливост (напр. чл. 52 ЗЗД, чл. 95а от Закона за авторското право и сродните му права, чл. 28 от Закона за патентите и регистрацията на полезните модели, чл. 57а от Закона за промишления дизайн, чл. 118 от Закона за марките и географските означения, чл. 7 и чл. 11 ТЗ и др. подобни); - издръжка; - режим на лични отношения с дете; - глоба; - срок на разрешение по чл. 127а СК; - мерки за защита по Закона за защита от домашно насилие или срока за тяхното приложение; - размер на адвокатско/юрисконсултско възнаграждение при прилагане на критерия за прекомерност.</t>
    </r>
    <r>
      <rPr>
        <b/>
        <sz val="8"/>
        <color theme="1"/>
        <rFont val="Arial"/>
        <family val="2"/>
        <charset val="204"/>
      </rPr>
      <t>Индекс 1-6д се прилага само в случаите</t>
    </r>
    <r>
      <rPr>
        <sz val="8"/>
        <color theme="1"/>
        <rFont val="Arial"/>
        <family val="2"/>
        <charset val="204"/>
      </rPr>
      <t xml:space="preserve">, в които от горната инстанция не са приети нови изводи по релевантните факти.
</t>
    </r>
  </si>
  <si>
    <r>
      <t>1-7</t>
    </r>
    <r>
      <rPr>
        <sz val="8"/>
        <color theme="1"/>
        <rFont val="Arial"/>
        <family val="2"/>
        <charset val="204"/>
      </rPr>
      <t xml:space="preserve"> - СЪДЕБЕН АКТ, КОЙТО Е ОТМЕНЕН, ОБЕЗСИЛЕН или ОБЯВЕН ЗА НИЩОЖЕН поради нарушения, допуснати от съда - в едната част, а в другата част - ОТМЕНЕН или ОБЕЗСИЛЕН по обективни причини.</t>
    </r>
  </si>
  <si>
    <r>
      <t>1-7а</t>
    </r>
    <r>
      <rPr>
        <sz val="8"/>
        <color theme="1"/>
        <rFont val="Arial"/>
        <family val="2"/>
        <charset val="204"/>
      </rPr>
      <t xml:space="preserve"> - съдебен акт, който е отменен, обезсилен или обявен за нищожен от горната инстанция - в едната част, а в другата част - отменен или обезсилен, поради представяне на нови доказателства пред въззивната инстанция, обусловили отмяната или обезсилването;</t>
    </r>
  </si>
  <si>
    <r>
      <t>1-7а</t>
    </r>
    <r>
      <rPr>
        <sz val="8"/>
        <color theme="1"/>
        <rFont val="Arial"/>
        <family val="2"/>
        <charset val="204"/>
      </rPr>
      <t xml:space="preserve"> не се прилага при допуснати нови доказателства от въззивната инстанция в хипотезата на чл. 266, ал. 3 ГПК поради допуснати от първоинстанционния съд процесуални нарушения.</t>
    </r>
  </si>
  <si>
    <r>
      <t>1-7б</t>
    </r>
    <r>
      <rPr>
        <sz val="8"/>
        <color theme="1"/>
        <rFont val="Arial"/>
        <family val="2"/>
        <charset val="204"/>
      </rPr>
      <t xml:space="preserve"> - съдебен акт, който е отменен, обезсилен или обявен за нищожен от горната инстанция в едната част, а в другата - отменен или обезсилен, поради: отказ или оттегляне пред въззивна (касационна) инстанция на исковата молба, постигане на спогодба, изтекъл правнорелевантен срок, който не е бил налице към момента на постановяване на обжалвания акт и др.;</t>
    </r>
  </si>
  <si>
    <r>
      <t>1-7в</t>
    </r>
    <r>
      <rPr>
        <sz val="8"/>
        <color theme="1"/>
        <rFont val="Arial"/>
        <family val="2"/>
        <charset val="204"/>
      </rPr>
      <t xml:space="preserve"> - съдебен акт, който е отменен, обезсилен или обявен за нищожен от горната инстанция в едната част, а в другата е отменен или обезсилен, поради заличаване от търговския регистър или приемане на вземането на ищеца, когато срещу ответника е открито производство по несъстоятелност и вземането на ищеца е прието;</t>
    </r>
  </si>
  <si>
    <r>
      <t>1-7г</t>
    </r>
    <r>
      <rPr>
        <sz val="8"/>
        <color theme="1"/>
        <rFont val="Arial"/>
        <family val="2"/>
        <charset val="204"/>
      </rPr>
      <t xml:space="preserve"> - съдебен акт, който е отменен, обезсилен или обявен за нищожен от горната инстанция в едната част, а в другата е отменен или обезсилен, поради промени в законодателството, най-често обратно действие на закон, както и поради новоприето тълкувателно решение, или решение на Съда на Европейския съюз, или обявяване на предходно тълкувателно решение за изгубило значението си;</t>
    </r>
  </si>
  <si>
    <r>
      <t>1-8</t>
    </r>
    <r>
      <rPr>
        <sz val="8"/>
        <color theme="1"/>
        <rFont val="Arial"/>
        <family val="2"/>
        <charset val="204"/>
      </rPr>
      <t xml:space="preserve"> - СЪДЕБЕН АКТ, КОЙТО НЕ Е ОБЖАЛВАН, ПОТВЪРДЕН Е ИЛИ НЕ Е ДОПУСНАТ ДО КАСАЦИОННО ОБЖАЛВАНЕ в едната част, в друга част е ОТМЕНЕН, ОБЕЗСИЛЕН или ОБЯВЕН ЗА НИЩОЖЕН, а в трета част е ОТМЕНЕН или ОБЕЗСИЛЕН, по обективни причини:</t>
    </r>
  </si>
  <si>
    <r>
      <t>1-8а</t>
    </r>
    <r>
      <rPr>
        <sz val="8"/>
        <color theme="1"/>
        <rFont val="Arial"/>
        <family val="2"/>
        <charset val="204"/>
      </rPr>
      <t xml:space="preserve"> - съдебен акт, който не е обжалван, потвърден е или не е допуснат до касационно обжалване в едната част, в друга част е отменен и делото е решено по същество от горната инстанция, актът е обезсилен или е обявен за нищожен, а в трета част - актът е отменен или е обезсилен, поради представяне на нови доказателства, които са допуснати по арг. за противното от чл. 266, ал. 1 ГПК и в хипотезата на чл. 266, ал. 2 ГПК, обусловили отмяната или обезсилването.</t>
    </r>
  </si>
  <si>
    <r>
      <t>1-8а</t>
    </r>
    <r>
      <rPr>
        <sz val="8"/>
        <color theme="1"/>
        <rFont val="Arial"/>
        <family val="2"/>
        <charset val="204"/>
      </rPr>
      <t xml:space="preserve"> не се прилага при допуснати нови доказателства от въззивната инстанция в хипотезата на чл. 266, ал. 3 ГПК поради допуснати от първоинстанционния съд процесуални нарушения.</t>
    </r>
  </si>
  <si>
    <r>
      <t>1-8б</t>
    </r>
    <r>
      <rPr>
        <sz val="8"/>
        <color theme="1"/>
        <rFont val="Arial"/>
        <family val="2"/>
        <charset val="204"/>
      </rPr>
      <t xml:space="preserve"> - съдебен акт, който не е обжалван, потвърден е или не е допуснат до касационно обжалване в едната част, в друга част е отменен и делото е решено по същество от горната инстанция, актът е обезсилен или обявен за нищожен, а в трета част е отменен или е обезсилен, поради: отказ или оттегляне пред въззивна (касационна) инстанция на исковата молба, постигане на спогодба пред въззивна (касационна) инстанция, изтекъл правнорелевантен срок, който не е бил налице към момента на постановяване на обжалвания акт или др.;</t>
    </r>
  </si>
  <si>
    <r>
      <t>1-8в</t>
    </r>
    <r>
      <rPr>
        <sz val="8"/>
        <color theme="1"/>
        <rFont val="Arial"/>
        <family val="2"/>
        <charset val="204"/>
      </rPr>
      <t xml:space="preserve"> - съдебен акт, който не е обжалван, потвърден е или не е допуснат до касационно обжалване в едната част, в друга част е отменен и делото е решено по същество от горната инстанция, актът е обезсилен или обявен за нищожен, а в трета част е отменен или обезсилен, поради: заличаване от търговския регистър или приемане изцяло на вземането на ищеца, когато срещу ответника е открито производство по несъстоятелност и вземането на ищеца е прието изцяло;</t>
    </r>
  </si>
  <si>
    <r>
      <t>1-8г</t>
    </r>
    <r>
      <rPr>
        <sz val="8"/>
        <color theme="1"/>
        <rFont val="Arial"/>
        <family val="2"/>
        <charset val="204"/>
      </rPr>
      <t xml:space="preserve"> - съдебен акт, който не е обжалван, потвърден е или не е допуснат до касационно обжалване в едната част, в друга част е отменен и делото е решено по същество от горната инстанция, актът е обезсилен или обявен за нищожен, а в трета част е отменен или обезсилен, поради промени в законодателството, най-често обратно действие на закон, както и поради новоприето тълкувателно решение, или решение на Съда на Европейския съюз, или обявяване на предходно тълкувателно решение за изгубило значението си;</t>
    </r>
  </si>
  <si>
    <r>
      <t xml:space="preserve">1-8д - </t>
    </r>
    <r>
      <rPr>
        <sz val="8"/>
        <color theme="1"/>
        <rFont val="Arial"/>
        <family val="2"/>
        <charset val="204"/>
      </rPr>
      <t xml:space="preserve">съдебен акт, който не е обжалван, потвърден е или не е допуснат до касационно обжалване в едната част, в друга част е отменен и делото е решено по същество от горната инстанция, актът е обезсилен или обявен за нищожен, а в трета част е отменен, поради различно определяне на: - размер на обезщетение при прилагане на критерия за справедливост /напр. чл. 52 ЗЗД, чл. 95а от Закона за авторското право и сродните му права, чл. 28 от Закона за патентите и регистрацията на полезните модели, чл. 57а от Закона за промишления дизайн, чл. 118 от Закона за марките и географските означения, чл. 7 и чл. 11 ТЗ и др./; - издръжка; - режим на лични отношения с дете; - глоба; - срок на разрешение по чл. 127а СК; - размер на адвокатско/юрисконсултско възнаграждение при прилагане на критерия за прекомерност. </t>
    </r>
    <r>
      <rPr>
        <b/>
        <sz val="8"/>
        <color theme="1"/>
        <rFont val="Arial"/>
        <family val="2"/>
        <charset val="204"/>
      </rPr>
      <t>1-8д се прилага само в случаите</t>
    </r>
    <r>
      <rPr>
        <sz val="8"/>
        <color theme="1"/>
        <rFont val="Arial"/>
        <family val="2"/>
        <charset val="204"/>
      </rPr>
      <t xml:space="preserve">, в които от горната инстанция не е приела различни изводи за релевантните по делото факти.
</t>
    </r>
  </si>
  <si>
    <r>
      <t>3-1</t>
    </r>
    <r>
      <rPr>
        <sz val="8"/>
        <rFont val="Arial"/>
        <family val="2"/>
        <charset val="204"/>
      </rPr>
      <t xml:space="preserve"> - ПОТВЪРДЕНИ, ОСТАВЕНИ в сила РЕШЕНИЕТО, ПРИСЪДАТА, ОПРЕДЕЛЕНИЕТО</t>
    </r>
  </si>
  <si>
    <r>
      <t xml:space="preserve">3-2 - </t>
    </r>
    <r>
      <rPr>
        <sz val="8"/>
        <rFont val="Arial"/>
        <family val="2"/>
        <charset val="204"/>
      </rPr>
      <t>ОТМЕНЕН И ВЪРНАТ ЗА НОВО РАЗГЛЕЖДАНЕ на ПЪРВОИНСТАНЦИОННИЯ СЪД, на ВЪЗЗИВНИЯ СЪД или ИЗПРАТЕН на ПРОКУРОРА; ОТМЕНЕН с ПОСТАНОВЯВАНЕ НА НОВА ПРИСЪДА</t>
    </r>
  </si>
  <si>
    <r>
      <t>3-2а</t>
    </r>
    <r>
      <rPr>
        <sz val="8"/>
        <rFont val="Arial"/>
        <family val="2"/>
        <charset val="204"/>
      </rPr>
      <t xml:space="preserve"> - ИЗЦЯЛО отменен и върнат за ново разглеждане на първоинстанционния съд;</t>
    </r>
  </si>
  <si>
    <r>
      <t>3-2б</t>
    </r>
    <r>
      <rPr>
        <sz val="8"/>
        <rFont val="Arial"/>
        <family val="2"/>
        <charset val="204"/>
      </rPr>
      <t xml:space="preserve"> - ИЗЦЯЛО отменен и върнат за ново разглеждане на въззивния съд;</t>
    </r>
  </si>
  <si>
    <r>
      <t>3-2в</t>
    </r>
    <r>
      <rPr>
        <sz val="8"/>
        <rFont val="Arial"/>
        <family val="2"/>
        <charset val="204"/>
      </rPr>
      <t xml:space="preserve"> - ОТЧАСТИ отменен и върнат за ново разглеждане на ПЪРВОИНСТАНЦИОННИЯ съд;</t>
    </r>
  </si>
  <si>
    <r>
      <t>3-2г</t>
    </r>
    <r>
      <rPr>
        <sz val="8"/>
        <rFont val="Arial"/>
        <family val="2"/>
        <charset val="204"/>
      </rPr>
      <t xml:space="preserve"> - ОТЧАСТИ отменен и върнат за ново разглеждане на въззивния съд;</t>
    </r>
  </si>
  <si>
    <r>
      <t>3-2д</t>
    </r>
    <r>
      <rPr>
        <sz val="8"/>
        <rFont val="Arial"/>
        <family val="2"/>
        <charset val="204"/>
      </rPr>
      <t xml:space="preserve"> - ИЗЦЯЛО отменен и изпратен на прокурора;</t>
    </r>
  </si>
  <si>
    <r>
      <t>3-2е</t>
    </r>
    <r>
      <rPr>
        <sz val="8"/>
        <rFont val="Arial"/>
        <family val="2"/>
        <charset val="204"/>
      </rPr>
      <t xml:space="preserve"> - ИЗЦЯЛО отменен акт с постановяване на нова присъда; изцяло отменен акт с оправдаване на подсъдим от ВКС;</t>
    </r>
  </si>
  <si>
    <r>
      <t>3-2ж</t>
    </r>
    <r>
      <rPr>
        <sz val="8"/>
        <rFont val="Arial"/>
        <family val="2"/>
        <charset val="204"/>
      </rPr>
      <t xml:space="preserve"> - ОТЧАСТИ отменен акт с постановяване на нова присъда; частично отменен акт с оправдаване на подсъдим от ВКС;</t>
    </r>
  </si>
  <si>
    <r>
      <t>3-2з</t>
    </r>
    <r>
      <rPr>
        <sz val="8"/>
        <rFont val="Arial"/>
        <family val="2"/>
        <charset val="204"/>
      </rPr>
      <t xml:space="preserve"> - ОТМЕНЕНА присъда и постановяване на административно наказание по чл. 336, ал. 1, т. 4 НПК;</t>
    </r>
  </si>
  <si>
    <r>
      <t>3-2и</t>
    </r>
    <r>
      <rPr>
        <sz val="8"/>
        <rFont val="Arial"/>
        <family val="2"/>
        <charset val="204"/>
      </rPr>
      <t xml:space="preserve"> - ОТМЕНЕН изцяло, с връщане на делото за ново разглеждане на въззивната инстанция за увеличение на наказанието;</t>
    </r>
  </si>
  <si>
    <r>
      <t>3-2к</t>
    </r>
    <r>
      <rPr>
        <sz val="8"/>
        <rFont val="Arial"/>
        <family val="2"/>
        <charset val="204"/>
      </rPr>
      <t xml:space="preserve"> - ОТМЕНЕН ОТЧАСТИ, с връщане на делото за ново разглеждане на въззивната инстанция за увеличение на наказанието</t>
    </r>
  </si>
  <si>
    <r>
      <t>3-3</t>
    </r>
    <r>
      <rPr>
        <sz val="8"/>
        <rFont val="Arial"/>
        <family val="2"/>
        <charset val="204"/>
      </rPr>
      <t xml:space="preserve"> - ОТМЕНЕНИ актове с ПРЕКРАТЯВАНЕ на НАКАЗАТЕЛНОТО ПРОИЗВОДСТВО, поради обективни причини:</t>
    </r>
  </si>
  <si>
    <r>
      <t>3-3а</t>
    </r>
    <r>
      <rPr>
        <sz val="8"/>
        <rFont val="Arial"/>
        <family val="2"/>
        <charset val="204"/>
      </rPr>
      <t xml:space="preserve"> - отменен на основание чл. 24, ал. 5 НПК</t>
    </r>
  </si>
  <si>
    <r>
      <t>3-3б</t>
    </r>
    <r>
      <rPr>
        <sz val="8"/>
        <rFont val="Arial"/>
        <family val="2"/>
        <charset val="204"/>
      </rPr>
      <t xml:space="preserve"> - отменен поради амнистия, давност, починал деец или изпадането му в продължително разстройство на здравето, настъпили след постановяване на присъдата; поради условията на чл. 24, ал. 1, т. 6, 7, 8, 8а и 10 НПК.</t>
    </r>
  </si>
  <si>
    <r>
      <t>3-4</t>
    </r>
    <r>
      <rPr>
        <sz val="8"/>
        <rFont val="Arial"/>
        <family val="2"/>
        <charset val="204"/>
      </rPr>
      <t xml:space="preserve"> - ИЗМЕНЕНИ актове в едната (наказателната и/или гражданско-осъдителната) част, ПОТВЪРДЕНИ в другата част:</t>
    </r>
  </si>
  <si>
    <r>
      <t>3-4а</t>
    </r>
    <r>
      <rPr>
        <sz val="8"/>
        <rFont val="Arial"/>
        <family val="2"/>
        <charset val="204"/>
      </rPr>
      <t xml:space="preserve"> - изменен в наказателната част по приложението на закона;</t>
    </r>
  </si>
  <si>
    <r>
      <t>3-4б</t>
    </r>
    <r>
      <rPr>
        <sz val="8"/>
        <rFont val="Arial"/>
        <family val="2"/>
        <charset val="204"/>
      </rPr>
      <t xml:space="preserve"> - изменен в наказателната част по отношение на наказанието и приложението на чл. 53 НК;</t>
    </r>
  </si>
  <si>
    <r>
      <t>3-4в</t>
    </r>
    <r>
      <rPr>
        <sz val="8"/>
        <rFont val="Arial"/>
        <family val="2"/>
        <charset val="204"/>
      </rPr>
      <t xml:space="preserve"> - изменен в гражданската част;</t>
    </r>
  </si>
  <si>
    <r>
      <t>3-4г</t>
    </r>
    <r>
      <rPr>
        <sz val="8"/>
        <rFont val="Arial"/>
        <family val="2"/>
        <charset val="204"/>
      </rPr>
      <t xml:space="preserve"> - изменен в наказателната и гражданската част едновременно;</t>
    </r>
  </si>
  <si>
    <r>
      <t>3-4д</t>
    </r>
    <r>
      <rPr>
        <sz val="8"/>
        <rFont val="Arial"/>
        <family val="2"/>
        <charset val="204"/>
      </rPr>
      <t xml:space="preserve"> - изменен относно режима на изтърпяване, веществените доказателства и разноските;</t>
    </r>
  </si>
  <si>
    <r>
      <t>3-4e</t>
    </r>
    <r>
      <rPr>
        <sz val="8"/>
        <rFont val="Arial"/>
        <family val="2"/>
        <charset val="204"/>
      </rPr>
      <t xml:space="preserve"> - изменен в наказателната част по приложението на закона и по отношение на наказанието;</t>
    </r>
  </si>
  <si>
    <r>
      <t>3-4ж</t>
    </r>
    <r>
      <rPr>
        <sz val="8"/>
        <rFont val="Arial"/>
        <family val="2"/>
        <charset val="204"/>
      </rPr>
      <t xml:space="preserve"> - изменен с налагане на административно наказание по чл. 78а НК, с увеличаване на административното наказание, с намаляване или отмяна на административното наказание.</t>
    </r>
  </si>
  <si>
    <r>
      <t>3-5</t>
    </r>
    <r>
      <rPr>
        <sz val="8"/>
        <rFont val="Arial"/>
        <family val="2"/>
        <charset val="204"/>
      </rPr>
      <t xml:space="preserve"> - ИЗМЕНЕНИ в едната (наказателната и/или гражданската) част, ПОТВЪРДЕНИ в другата част:</t>
    </r>
  </si>
  <si>
    <r>
      <t>3-5а</t>
    </r>
    <r>
      <rPr>
        <sz val="8"/>
        <rFont val="Arial"/>
        <family val="2"/>
        <charset val="204"/>
      </rPr>
      <t xml:space="preserve"> - изменен в наказателната част;</t>
    </r>
  </si>
  <si>
    <r>
      <t>3-5б</t>
    </r>
    <r>
      <rPr>
        <sz val="8"/>
        <rFont val="Arial"/>
        <family val="2"/>
        <charset val="204"/>
      </rPr>
      <t xml:space="preserve"> - изменен в гражданската част с определяне на различен размер на обезщетението по ЗЗД, без да са приети нови фактически положения;</t>
    </r>
  </si>
  <si>
    <r>
      <t>3-5в</t>
    </r>
    <r>
      <rPr>
        <sz val="8"/>
        <rFont val="Arial"/>
        <family val="2"/>
        <charset val="204"/>
      </rPr>
      <t xml:space="preserve"> - изменен в наказателната и гражданската част едновременно, в гражданската част с определяне на различен размер на обезщетението по ЗЗД, без да са приети нови фактически положения;</t>
    </r>
  </si>
  <si>
    <r>
      <t>3-5г</t>
    </r>
    <r>
      <rPr>
        <sz val="8"/>
        <rFont val="Arial"/>
        <family val="2"/>
        <charset val="204"/>
      </rPr>
      <t xml:space="preserve"> - изменен поради промени в законодателството, поради новоприето тълкувателно решение или обявяване на предходно тълкувателно решение за изгубило значението си, решение на СЕС, включително решение по преюдициално запитване;</t>
    </r>
  </si>
  <si>
    <r>
      <t>3-6</t>
    </r>
    <r>
      <rPr>
        <sz val="8"/>
        <rFont val="Arial"/>
        <family val="2"/>
        <charset val="204"/>
      </rPr>
      <t xml:space="preserve"> - ВЪЗОБНОВЕНИ ДЕЛА от Върховния касационен съд и апелативен съд:</t>
    </r>
  </si>
  <si>
    <r>
      <t>3-6а</t>
    </r>
    <r>
      <rPr>
        <sz val="8"/>
        <rFont val="Arial"/>
        <family val="2"/>
        <charset val="204"/>
      </rPr>
      <t xml:space="preserve"> - отменен акт и делото върнато за ново разглеждане на първоинстанционния съд;</t>
    </r>
  </si>
  <si>
    <r>
      <t>3-6б</t>
    </r>
    <r>
      <rPr>
        <sz val="8"/>
        <rFont val="Arial"/>
        <family val="2"/>
        <charset val="204"/>
      </rPr>
      <t xml:space="preserve"> - отменен акт и делото върнато за ново разглеждане на въззивния съд;</t>
    </r>
  </si>
  <si>
    <r>
      <t>3-6в</t>
    </r>
    <r>
      <rPr>
        <sz val="8"/>
        <rFont val="Arial"/>
        <family val="2"/>
        <charset val="204"/>
      </rPr>
      <t xml:space="preserve"> - отменен акт с прекратяване на наказателното производство или постановяване на оправдателна присъда;</t>
    </r>
  </si>
  <si>
    <r>
      <t>3-6г</t>
    </r>
    <r>
      <rPr>
        <sz val="8"/>
        <rFont val="Arial"/>
        <family val="2"/>
        <charset val="204"/>
      </rPr>
      <t xml:space="preserve"> - отменен частично;</t>
    </r>
  </si>
  <si>
    <r>
      <t>3-6д</t>
    </r>
    <r>
      <rPr>
        <sz val="8"/>
        <rFont val="Arial"/>
        <family val="2"/>
        <charset val="204"/>
      </rPr>
      <t xml:space="preserve"> - изменен;</t>
    </r>
  </si>
  <si>
    <r>
      <t>3-6е</t>
    </r>
    <r>
      <rPr>
        <sz val="8"/>
        <rFont val="Arial"/>
        <family val="2"/>
        <charset val="204"/>
      </rPr>
      <t xml:space="preserve"> - оставено без уважение искане за възобновяване.</t>
    </r>
  </si>
  <si>
    <r>
      <t>3-6ж</t>
    </r>
    <r>
      <rPr>
        <sz val="8"/>
        <rFont val="Arial"/>
        <family val="2"/>
        <charset val="204"/>
      </rPr>
      <t xml:space="preserve"> - отменен акт и делото върнато за ново разглеждане поради приложение на чл. 423, ал. 1 НПК или чл. 422, ал. 1, т. 4 НПК;</t>
    </r>
  </si>
  <si>
    <r>
      <t>3-6з</t>
    </r>
    <r>
      <rPr>
        <sz val="8"/>
        <rFont val="Arial"/>
        <family val="2"/>
        <charset val="204"/>
      </rPr>
      <t xml:space="preserve"> - отменен акт с признаване на подсъдимия за невинен и налагане на административно наказание по чл. 425, ал. 1, т. 3 НПК.</t>
    </r>
  </si>
  <si>
    <r>
      <t>3-7</t>
    </r>
    <r>
      <rPr>
        <sz val="8"/>
        <rFont val="Arial"/>
        <family val="2"/>
        <charset val="204"/>
      </rPr>
      <t xml:space="preserve"> - ИЗМЕНЕНИ и ОТМЕНЕНИ</t>
    </r>
  </si>
  <si>
    <r>
      <t>3-7а</t>
    </r>
    <r>
      <rPr>
        <sz val="8"/>
        <rFont val="Arial"/>
        <family val="2"/>
        <charset val="204"/>
      </rPr>
      <t xml:space="preserve"> - отменен с постановяване на различен резултат;</t>
    </r>
  </si>
  <si>
    <r>
      <t>3-7б</t>
    </r>
    <r>
      <rPr>
        <sz val="8"/>
        <rFont val="Arial"/>
        <family val="2"/>
        <charset val="204"/>
      </rPr>
      <t xml:space="preserve"> - отменен акт и делото върнато за продължаване на съдопроизводствените действия;</t>
    </r>
  </si>
  <si>
    <r>
      <t>3-7в</t>
    </r>
    <r>
      <rPr>
        <sz val="8"/>
        <rFont val="Arial"/>
        <family val="2"/>
        <charset val="204"/>
      </rPr>
      <t xml:space="preserve"> - изменен акт;</t>
    </r>
  </si>
  <si>
    <r>
      <t>3-8</t>
    </r>
    <r>
      <rPr>
        <sz val="8"/>
        <rFont val="Arial"/>
        <family val="2"/>
        <charset val="204"/>
      </rPr>
      <t xml:space="preserve"> - ОТМЕНЕНИ и ВЪРНАТИ за НОВО РАЗГЛЕЖДАНЕ НА ПЪРВОИНСТАНЦИОННИЯ СЪД или ВЪРНАТИ на ПРОКУРОРА, ОТМЕНЕНИ с ПОСТАНОВЯВАНЕ НА НОВ АКТ</t>
    </r>
  </si>
  <si>
    <r>
      <t>3-8а</t>
    </r>
    <r>
      <rPr>
        <sz val="8"/>
        <rFont val="Arial"/>
        <family val="2"/>
        <charset val="204"/>
      </rPr>
      <t xml:space="preserve"> - отменен акт и делото е върнато за ново разглеждане на първоинстанционния съд;</t>
    </r>
  </si>
  <si>
    <r>
      <t>3-8б</t>
    </r>
    <r>
      <rPr>
        <sz val="8"/>
        <rFont val="Arial"/>
        <family val="2"/>
        <charset val="204"/>
      </rPr>
      <t xml:space="preserve"> - отменен акт на първоинстанционния съд и върнат на прокурора със задължителни указания относно прилагане на закона;</t>
    </r>
  </si>
  <si>
    <r>
      <t>3-8в</t>
    </r>
    <r>
      <rPr>
        <sz val="8"/>
        <rFont val="Arial"/>
        <family val="2"/>
        <charset val="204"/>
      </rPr>
      <t xml:space="preserve"> - отменен, с постановяване на нов акт /когато се потвърждава окончателно постановлението на прокурора/ или изменен относно основанието за прекратяване;</t>
    </r>
  </si>
  <si>
    <r>
      <t>3-8г</t>
    </r>
    <r>
      <rPr>
        <sz val="8"/>
        <rFont val="Arial"/>
        <family val="2"/>
        <charset val="204"/>
      </rPr>
      <t xml:space="preserve"> - отменен акт на първоинстанционния съд и оставена без разглеждане жалбата по същество</t>
    </r>
  </si>
  <si>
    <r>
      <t>3-9</t>
    </r>
    <r>
      <rPr>
        <sz val="8"/>
        <rFont val="Arial"/>
        <family val="2"/>
        <charset val="204"/>
      </rPr>
      <t xml:space="preserve"> - ОСТАВЕН В СИЛА съдебен акт по АНД</t>
    </r>
  </si>
  <si>
    <r>
      <t>3-10</t>
    </r>
    <r>
      <rPr>
        <sz val="8"/>
        <rFont val="Arial"/>
        <family val="2"/>
        <charset val="204"/>
      </rPr>
      <t xml:space="preserve"> - ОТМЕНЕН съдебен акт по АНД</t>
    </r>
  </si>
  <si>
    <r>
      <t>3-10а</t>
    </r>
    <r>
      <rPr>
        <sz val="8"/>
        <rFont val="Arial"/>
        <family val="2"/>
        <charset val="204"/>
      </rPr>
      <t xml:space="preserve"> - отменен съдебен акт и постановен друг по същество;</t>
    </r>
  </si>
  <si>
    <r>
      <t>3-10б</t>
    </r>
    <r>
      <rPr>
        <sz val="8"/>
        <rFont val="Arial"/>
        <family val="2"/>
        <charset val="204"/>
      </rPr>
      <t xml:space="preserve"> - отменен съдебен акт и делото е върнато за ново разглеждане;</t>
    </r>
  </si>
  <si>
    <r>
      <t>3-11</t>
    </r>
    <r>
      <rPr>
        <sz val="8"/>
        <rFont val="Arial"/>
        <family val="2"/>
        <charset val="204"/>
      </rPr>
      <t xml:space="preserve"> - ИЗМЕНЕНО РЕШЕНИЕ по АНД</t>
    </r>
  </si>
  <si>
    <r>
      <t>3-11а</t>
    </r>
    <r>
      <rPr>
        <sz val="8"/>
        <rFont val="Arial"/>
        <family val="2"/>
        <charset val="204"/>
      </rPr>
      <t xml:space="preserve"> - отменено решение в една част и оставено в сила в другата част;</t>
    </r>
  </si>
  <si>
    <r>
      <t>3-11б</t>
    </r>
    <r>
      <rPr>
        <sz val="8"/>
        <rFont val="Arial"/>
        <family val="2"/>
        <charset val="204"/>
      </rPr>
      <t xml:space="preserve"> - изменено решение само по отношение на санкцията, отнемането на средството или предмета на нарушението и оставено в сила в останалата част;</t>
    </r>
  </si>
  <si>
    <r>
      <t>3-11в</t>
    </r>
    <r>
      <rPr>
        <sz val="8"/>
        <rFont val="Arial"/>
        <family val="2"/>
        <charset val="204"/>
      </rPr>
      <t xml:space="preserve"> - изменено решение чрез прилагане на закон за същото, еднакво или по-леко наказуемо нарушение;</t>
    </r>
  </si>
  <si>
    <r>
      <t>3-11г</t>
    </r>
    <r>
      <rPr>
        <sz val="8"/>
        <rFont val="Arial"/>
        <family val="2"/>
        <charset val="204"/>
      </rPr>
      <t xml:space="preserve"> - отменено решение в една част и изменено в другата част;</t>
    </r>
  </si>
  <si>
    <r>
      <t>3-11д</t>
    </r>
    <r>
      <rPr>
        <sz val="8"/>
        <rFont val="Arial"/>
        <family val="2"/>
        <charset val="204"/>
      </rPr>
      <t xml:space="preserve"> - изменен съдебен акт само в частта за разноските;</t>
    </r>
  </si>
  <si>
    <r>
      <t>3-11е</t>
    </r>
    <r>
      <rPr>
        <sz val="8"/>
        <rFont val="Arial"/>
        <family val="2"/>
        <charset val="204"/>
      </rPr>
      <t xml:space="preserve"> - изменено решение в частта за разпореждането с веществените доказателства;</t>
    </r>
  </si>
  <si>
    <r>
      <t>3-12</t>
    </r>
    <r>
      <rPr>
        <sz val="8"/>
        <rFont val="Arial"/>
        <family val="2"/>
        <charset val="204"/>
      </rPr>
      <t xml:space="preserve"> - ОТМЕНЕНИ АДМИНИСТРАТИВНО НАКАЗАТЕЛНИ ДЕЛА, ПОРАДИ ОБЕКТИВНИ ПРИЧИНИ:</t>
    </r>
  </si>
  <si>
    <r>
      <t>3-12а</t>
    </r>
    <r>
      <rPr>
        <sz val="8"/>
        <rFont val="Arial"/>
        <family val="2"/>
        <charset val="204"/>
      </rPr>
      <t xml:space="preserve"> - отменени решения по АНД поради изтекъл правнорелевантен срок, прилагане на настъпил междувременно по - благоприятен закон, смърт на нарушителя или изпадането му в продължително разстройство на здравето, настъпили след постановяване на решението, прекратяване на юридическо лице.</t>
    </r>
  </si>
  <si>
    <r>
      <t>3-12б</t>
    </r>
    <r>
      <rPr>
        <sz val="8"/>
        <rFont val="Arial"/>
        <family val="2"/>
        <charset val="204"/>
      </rPr>
      <t xml:space="preserve"> - отменени решения по АНД поради условията на чл. 24, ал. 1, т. 6 НПК.</t>
    </r>
  </si>
  <si>
    <t>1-1</t>
  </si>
  <si>
    <t>1-3а</t>
  </si>
  <si>
    <t>1-3б</t>
  </si>
  <si>
    <t>1-4а</t>
  </si>
  <si>
    <t>1-4б</t>
  </si>
  <si>
    <t>1-4в</t>
  </si>
  <si>
    <t>1-4г</t>
  </si>
  <si>
    <t>1-4д</t>
  </si>
  <si>
    <t>1-5а</t>
  </si>
  <si>
    <t>1-5б</t>
  </si>
  <si>
    <t>1-5в</t>
  </si>
  <si>
    <t>1-5г</t>
  </si>
  <si>
    <t>1-6а</t>
  </si>
  <si>
    <t>1-6б</t>
  </si>
  <si>
    <t>1-6в</t>
  </si>
  <si>
    <t>1-6г</t>
  </si>
  <si>
    <t>1-6д</t>
  </si>
  <si>
    <t>1-7а</t>
  </si>
  <si>
    <t>1-7б</t>
  </si>
  <si>
    <t>1-7в</t>
  </si>
  <si>
    <t>1-8а</t>
  </si>
  <si>
    <t>1-8б</t>
  </si>
  <si>
    <t>1-8в</t>
  </si>
  <si>
    <t>1-8г</t>
  </si>
  <si>
    <t>3-1</t>
  </si>
  <si>
    <t>3-2а</t>
  </si>
  <si>
    <t>3-2б</t>
  </si>
  <si>
    <t>3-2в</t>
  </si>
  <si>
    <t>3-2г</t>
  </si>
  <si>
    <t>3-2д</t>
  </si>
  <si>
    <t>3-2е</t>
  </si>
  <si>
    <t>3-2ж</t>
  </si>
  <si>
    <t>3-2з</t>
  </si>
  <si>
    <t>3-2и</t>
  </si>
  <si>
    <t>3-2к</t>
  </si>
  <si>
    <t>3-3а</t>
  </si>
  <si>
    <t>3-3б</t>
  </si>
  <si>
    <t>3-4а</t>
  </si>
  <si>
    <t>3-4б</t>
  </si>
  <si>
    <t>3-4в</t>
  </si>
  <si>
    <t>3-4г</t>
  </si>
  <si>
    <t>3-4д</t>
  </si>
  <si>
    <t>3-4е</t>
  </si>
  <si>
    <t>3-4ж</t>
  </si>
  <si>
    <t>3-5а</t>
  </si>
  <si>
    <t>3-5б</t>
  </si>
  <si>
    <t>3-5в</t>
  </si>
  <si>
    <t>3-5г</t>
  </si>
  <si>
    <t>3-6а</t>
  </si>
  <si>
    <t>3-6б</t>
  </si>
  <si>
    <t>3-6в</t>
  </si>
  <si>
    <t>3-6г</t>
  </si>
  <si>
    <t>3-6д</t>
  </si>
  <si>
    <t>3-6е</t>
  </si>
  <si>
    <t>3-6ж</t>
  </si>
  <si>
    <t>3-6з</t>
  </si>
  <si>
    <t>3-7а</t>
  </si>
  <si>
    <t>3-7б</t>
  </si>
  <si>
    <t>3-7в</t>
  </si>
  <si>
    <t>3-8а</t>
  </si>
  <si>
    <t>3-8б</t>
  </si>
  <si>
    <t>3-8в</t>
  </si>
  <si>
    <t>3-8г</t>
  </si>
  <si>
    <t>3-9</t>
  </si>
  <si>
    <t>3-10а</t>
  </si>
  <si>
    <t>3-10б</t>
  </si>
  <si>
    <t>3-11а</t>
  </si>
  <si>
    <t>3-11б</t>
  </si>
  <si>
    <t>3-11в</t>
  </si>
  <si>
    <t>3-11г</t>
  </si>
  <si>
    <t>3-11д</t>
  </si>
  <si>
    <t>3-11е</t>
  </si>
  <si>
    <t>3-12а</t>
  </si>
  <si>
    <t>3-12б</t>
  </si>
  <si>
    <t>1-2</t>
  </si>
  <si>
    <t>1-3в</t>
  </si>
  <si>
    <t>1-3г</t>
  </si>
  <si>
    <t>1-5д</t>
  </si>
  <si>
    <t>1-7г</t>
  </si>
  <si>
    <t>1-8д</t>
  </si>
  <si>
    <t>2-1а</t>
  </si>
  <si>
    <t>2-1б</t>
  </si>
  <si>
    <t>2-3а</t>
  </si>
  <si>
    <t>2-3б</t>
  </si>
  <si>
    <t>2-3в</t>
  </si>
  <si>
    <t>2-3г</t>
  </si>
  <si>
    <t>2-3д</t>
  </si>
  <si>
    <t>2-4а</t>
  </si>
  <si>
    <t>2-4б</t>
  </si>
  <si>
    <t>2-4в</t>
  </si>
  <si>
    <t>2-4г</t>
  </si>
  <si>
    <t>2-4д</t>
  </si>
  <si>
    <t>2-5а</t>
  </si>
  <si>
    <t>2-5б</t>
  </si>
  <si>
    <t>2-5в</t>
  </si>
  <si>
    <t>2-5г</t>
  </si>
  <si>
    <t>2-6а</t>
  </si>
  <si>
    <t>2-6б</t>
  </si>
  <si>
    <t>2-6в</t>
  </si>
  <si>
    <t>2-6г</t>
  </si>
  <si>
    <t>2-6д</t>
  </si>
  <si>
    <t>2-1</t>
  </si>
  <si>
    <t xml:space="preserve">1. За наказателни дела: НОХД, НЧХ и ЧНД и АНД по чл.78а НК, по УБДХ и по ЗООРПСМ </t>
  </si>
  <si>
    <t>Изменени и допълнени с решение по протокол № 20/17.05.2022 г. на СК на ВСС</t>
  </si>
  <si>
    <r>
      <rPr>
        <b/>
        <sz val="10"/>
        <color theme="1"/>
        <rFont val="Arial"/>
        <family val="2"/>
        <charset val="204"/>
      </rPr>
      <t xml:space="preserve">в.т.ч. </t>
    </r>
    <r>
      <rPr>
        <sz val="10"/>
        <color theme="1"/>
        <rFont val="Arial"/>
        <family val="2"/>
        <charset val="204"/>
      </rPr>
      <t>Процедура по Регламент (ЕС) 2020/1784</t>
    </r>
  </si>
  <si>
    <t>Прoцедура по Регламент (ЕС) 2020/1783</t>
  </si>
  <si>
    <t>Осъдени лица к.21 = к.23+к.25+к.26+к.27+к.28</t>
  </si>
  <si>
    <t>оправдани</t>
  </si>
  <si>
    <t>освободени от наказателна отговорност (чл. 78А НК)</t>
  </si>
  <si>
    <t>наложено наказание по чл. 58в, ал. 1, т. 1 ЗАНН, чл. 6, ал. 1, б. "а" УБДХ и чл. 33, ал. 1, т. 1 ЗООРПСМ</t>
  </si>
  <si>
    <t>преписката е изпратена на прокурор по чл. 58в, ал. 1, т. 2 ЗАНН, чл. 6, ал. 1, б. "б" и ал. 2 УБДХ и чл. 33, ал. 1, т. 4 ЗООРПСМ</t>
  </si>
  <si>
    <t>нарушителят е оправдан по чл. 58в, ал. 1, т. 3 ЗАНН, чл. 6, ал. 1, б. "в" УБДХ и чл. 33, ал. 1, т. 4 ЗООРПСМ</t>
  </si>
  <si>
    <t>Изменени и допълнени с решение по протокол № 44/22.11.2022 г. на СК на ВСС</t>
  </si>
  <si>
    <t>1105-1</t>
  </si>
  <si>
    <t>Заявления по чл. 417, ал. 1, т. 3, 6 и 10 ГПК</t>
  </si>
  <si>
    <t>Заявления по чл. 417, ал. 1, т. 1, 2, 4, 5, 7, 8 и 9 ГПК</t>
  </si>
  <si>
    <r>
      <rPr>
        <b/>
        <sz val="11"/>
        <rFont val="Arial Narrow"/>
        <family val="2"/>
        <charset val="204"/>
      </rPr>
      <t>в т.ч.</t>
    </r>
    <r>
      <rPr>
        <sz val="10"/>
        <rFont val="Arial Narrow"/>
        <family val="2"/>
        <charset val="204"/>
      </rPr>
      <t xml:space="preserve"> Тежка телесна повреда - чл. 128, ал. 1 НК</t>
    </r>
  </si>
  <si>
    <t>Средна телесна повреда - чл. 129, ал. 1 НК</t>
  </si>
  <si>
    <t>Квалифицирани състави на телесна повреда от тях в условията на домашно насилие - чл.131, ал. 1, т. 5а НК</t>
  </si>
  <si>
    <t>0313</t>
  </si>
  <si>
    <t>Противозаконно лишаване от свобода извършено в условията на домашно насилие -чл. 142а, ал. 4 НК</t>
  </si>
  <si>
    <t>Принуда по чл. 143 ал. 3 т.1 НК в условията на домашно насилие</t>
  </si>
  <si>
    <t>0417</t>
  </si>
  <si>
    <t>0451</t>
  </si>
  <si>
    <t>0453</t>
  </si>
  <si>
    <t>Управление на МПС с концентрация на алкохол в кръвта над 1,2 на хиляда - чл.343б, ал.1 НК</t>
  </si>
  <si>
    <t>Управление на МПС с концентрация на алкохол в кръвта над 0,5 на хиляда, установено по надлежния ред, след като е осъден с влязла в сила присъда за деянието по ал. 1 - чл.343б, ал.2 НК</t>
  </si>
  <si>
    <t>Управление на МПС след употреба на наркотични вещества или техни аналози - чл.343б, ал.3 НК</t>
  </si>
  <si>
    <t>1341</t>
  </si>
  <si>
    <t>1342</t>
  </si>
  <si>
    <t>1343</t>
  </si>
  <si>
    <t>Закана с убийство или с друго престъпление против личността и имота на другиго от тях в условията на домашно насилие - чл.144 ал.3 т.3 НК</t>
  </si>
  <si>
    <t>Следене, от тях в условията на домашно насилие - чл.144 ал.3 НК</t>
  </si>
  <si>
    <t>1350-1</t>
  </si>
  <si>
    <r>
      <rPr>
        <b/>
        <sz val="10"/>
        <rFont val="Arial"/>
        <family val="2"/>
        <charset val="204"/>
      </rPr>
      <t>в.т.ч.</t>
    </r>
    <r>
      <rPr>
        <sz val="10"/>
        <rFont val="Arial"/>
        <family val="2"/>
        <charset val="204"/>
      </rPr>
      <t xml:space="preserve"> Производства по несъстоятелност ФЛ</t>
    </r>
  </si>
  <si>
    <t>Павлина Тонева Борисова</t>
  </si>
  <si>
    <t>25г.07м.09д.</t>
  </si>
  <si>
    <t>Пламен Маринов Дойков</t>
  </si>
  <si>
    <t>9г.08м.09д.</t>
  </si>
  <si>
    <t>Цветелина Свиленова Цонева</t>
  </si>
  <si>
    <t>16г.07м.00д.</t>
  </si>
  <si>
    <t>Пламен Ангелов Станчев</t>
  </si>
  <si>
    <t>Златина Пламенова Личева</t>
  </si>
  <si>
    <t>Красимира Иванова Николова</t>
  </si>
  <si>
    <t>Трифон Пенчев Славков</t>
  </si>
  <si>
    <t>12г.06м.05д.</t>
  </si>
  <si>
    <t>Христо Петров Попов</t>
  </si>
  <si>
    <t>Илина Венциславова Джукова - Караиванова</t>
  </si>
  <si>
    <t>Съставил:В. Петрова</t>
  </si>
  <si>
    <t>/Марийка Стефанова/</t>
  </si>
  <si>
    <t>Телефон:0618/6-19-39</t>
  </si>
  <si>
    <t>/ЗЛАТИНА ЛИЧЕВА - ДЕНЕВА/</t>
  </si>
  <si>
    <t>Справка за дейността на съдиите в РАЙОНЕН СЪД гр. Горна Оряховица</t>
  </si>
  <si>
    <t>за   12 месеца на 2025 г.   (ГРАЖДАНСКИ  ДЕЛА)</t>
  </si>
  <si>
    <t>Горна Оряховица</t>
  </si>
  <si>
    <t>месеца на 2025   г.</t>
  </si>
  <si>
    <t>месеца на 2025    г.</t>
  </si>
  <si>
    <t>за  12 месеца на 2025 г. (НАКАЗАТЕЛНИ ДЕЛА)</t>
  </si>
  <si>
    <t>e-mail: goryahovitsa-rs@justice.bg</t>
  </si>
  <si>
    <t>Изготвил: В.Петрова /човешки ресурси - статистик/</t>
  </si>
  <si>
    <t>тел:0618/6-19-39</t>
  </si>
  <si>
    <t>град:Горна Оряховица</t>
  </si>
  <si>
    <t>Съставил:В.Петрова /човешки ресурси - статистик/</t>
  </si>
  <si>
    <t xml:space="preserve">Справка за резултатите от върнати обжалвани и протестирани НАКАЗАТЕЛНИ дела на съдиите 
от РАЙОНЕН СЪД гр. Горна Оряховица през 12 месеца на 2025 г. </t>
  </si>
  <si>
    <t xml:space="preserve">Справка за резултатите от върнати обжалвани и протестирани ГРАЖДАНСКИ, ТЪРГОВСКИ И ФИРМЕНИ дела на съдиите
от РАЙОНЕН СЪД гр. Горна Оряховица през 12 месеца на 2025 г.            </t>
  </si>
  <si>
    <t xml:space="preserve">Справка за резултатите от върнати обжалвани и протестирани АДМИНИСТРАТИВНИ дела на съдиите
от РАЙОНЕН СЪД гр. Горна Оряховица през 12 месеца на 2025 г.            </t>
  </si>
  <si>
    <t>Еманоел Василев Вардаров</t>
  </si>
  <si>
    <t>Милена Асенова Карагьозова</t>
  </si>
  <si>
    <t>Съставил:В.Петрова</t>
  </si>
  <si>
    <t>1</t>
  </si>
  <si>
    <t>0</t>
  </si>
  <si>
    <t>дата: 27.01.2026 г.</t>
  </si>
  <si>
    <t>Дата: 27.01.2026 г.</t>
  </si>
  <si>
    <t>Дата:27.01.2026 г.</t>
  </si>
  <si>
    <t xml:space="preserve">Дата:27.01.2026 г. </t>
  </si>
  <si>
    <t>25г.02м.27д.</t>
  </si>
  <si>
    <t>25г.02м.09д.</t>
  </si>
  <si>
    <t>26г.11м.06д.</t>
  </si>
  <si>
    <t>20г.00м.16д.</t>
  </si>
  <si>
    <t>9г.05м.25д.</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</si>
</sst>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quot;.&quot;"/>
  </numFmts>
  <fonts count="61" x14ac:knownFonts="1">
    <font>
      <sz val="10"/>
      <name val="Arial"/>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b/>
      <i/>
      <sz val="12"/>
      <name val="Arial"/>
      <family val="2"/>
      <charset val="204"/>
    </font>
    <font>
      <sz val="8"/>
      <name val="Arial"/>
      <family val="2"/>
      <charset val="204"/>
    </font>
    <font>
      <sz val="10"/>
      <name val="Arial"/>
      <family val="2"/>
      <charset val="204"/>
    </font>
    <font>
      <b/>
      <sz val="8"/>
      <name val="Arial"/>
      <family val="2"/>
      <charset val="204"/>
    </font>
    <font>
      <b/>
      <i/>
      <sz val="12"/>
      <name val="Arial"/>
      <family val="2"/>
    </font>
    <font>
      <sz val="12"/>
      <name val="Times New Roman Cyr"/>
      <family val="1"/>
      <charset val="204"/>
    </font>
    <font>
      <b/>
      <sz val="12"/>
      <name val="Times New Roman Cyr"/>
      <family val="1"/>
      <charset val="204"/>
    </font>
    <font>
      <sz val="12"/>
      <color indexed="60"/>
      <name val="Times New Roman CYR"/>
      <family val="1"/>
      <charset val="204"/>
    </font>
    <font>
      <sz val="12"/>
      <color indexed="62"/>
      <name val="Times New Roman CYR"/>
      <family val="1"/>
      <charset val="204"/>
    </font>
    <font>
      <sz val="12"/>
      <color indexed="60"/>
      <name val="Times New Roman CYR"/>
      <family val="1"/>
    </font>
    <font>
      <b/>
      <sz val="12"/>
      <color indexed="10"/>
      <name val="Times New Roman CYR"/>
      <charset val="204"/>
    </font>
    <font>
      <b/>
      <sz val="10"/>
      <name val="Arial"/>
      <family val="2"/>
      <charset val="204"/>
    </font>
    <font>
      <u/>
      <sz val="10"/>
      <color indexed="12"/>
      <name val="Arial"/>
      <family val="2"/>
      <charset val="204"/>
    </font>
    <font>
      <b/>
      <sz val="12"/>
      <color indexed="60"/>
      <name val="Times New Roman CYR"/>
      <family val="1"/>
      <charset val="204"/>
    </font>
    <font>
      <sz val="9"/>
      <name val="Arial"/>
      <family val="2"/>
      <charset val="204"/>
    </font>
    <font>
      <b/>
      <sz val="12"/>
      <name val="Arial"/>
      <family val="2"/>
      <charset val="204"/>
    </font>
    <font>
      <sz val="10"/>
      <name val="Arial Narrow"/>
      <family val="2"/>
      <charset val="204"/>
    </font>
    <font>
      <b/>
      <sz val="10"/>
      <name val="Arial Narrow"/>
      <family val="2"/>
      <charset val="204"/>
    </font>
    <font>
      <b/>
      <sz val="13"/>
      <name val="Arial"/>
      <family val="2"/>
      <charset val="204"/>
    </font>
    <font>
      <sz val="13"/>
      <name val="Arial"/>
      <family val="2"/>
      <charset val="204"/>
    </font>
    <font>
      <sz val="10"/>
      <name val="Arial"/>
      <family val="2"/>
      <charset val="204"/>
    </font>
    <font>
      <u/>
      <sz val="10"/>
      <color indexed="12"/>
      <name val="Arial"/>
      <family val="2"/>
      <charset val="204"/>
    </font>
    <font>
      <b/>
      <sz val="12"/>
      <color indexed="20"/>
      <name val="Times New Roman CYR"/>
      <family val="1"/>
      <charset val="204"/>
    </font>
    <font>
      <i/>
      <sz val="10"/>
      <name val="Arial"/>
      <family val="2"/>
      <charset val="204"/>
    </font>
    <font>
      <b/>
      <i/>
      <sz val="10"/>
      <name val="Arial"/>
      <family val="2"/>
      <charset val="204"/>
    </font>
    <font>
      <b/>
      <u/>
      <sz val="10"/>
      <name val="Arial"/>
      <family val="2"/>
      <charset val="204"/>
    </font>
    <font>
      <b/>
      <u/>
      <sz val="12"/>
      <color theme="0"/>
      <name val="Arial"/>
      <family val="2"/>
      <charset val="204"/>
    </font>
    <font>
      <b/>
      <u/>
      <sz val="10"/>
      <color theme="0"/>
      <name val="Arial"/>
      <family val="2"/>
      <charset val="204"/>
    </font>
    <font>
      <sz val="12"/>
      <name val="Arial"/>
      <family val="2"/>
      <charset val="204"/>
    </font>
    <font>
      <u/>
      <sz val="12"/>
      <color indexed="12"/>
      <name val="Arial"/>
      <family val="2"/>
      <charset val="204"/>
    </font>
    <font>
      <b/>
      <u/>
      <sz val="12"/>
      <color indexed="12"/>
      <name val="Arial"/>
      <family val="2"/>
      <charset val="204"/>
    </font>
    <font>
      <sz val="12"/>
      <name val="Times New Roman"/>
      <family val="1"/>
      <charset val="204"/>
    </font>
    <font>
      <b/>
      <sz val="12"/>
      <name val="Times New Roman"/>
      <family val="1"/>
      <charset val="204"/>
    </font>
    <font>
      <i/>
      <sz val="12"/>
      <name val="Times New Roman"/>
      <family val="1"/>
      <charset val="204"/>
    </font>
    <font>
      <b/>
      <i/>
      <sz val="12"/>
      <name val="Times New Roman"/>
      <family val="1"/>
      <charset val="204"/>
    </font>
    <font>
      <b/>
      <i/>
      <sz val="9"/>
      <name val="Arial"/>
      <family val="2"/>
      <charset val="204"/>
    </font>
    <font>
      <b/>
      <i/>
      <sz val="10"/>
      <name val="Arial Narrow"/>
      <family val="2"/>
      <charset val="204"/>
    </font>
    <font>
      <sz val="14"/>
      <color rgb="FFFF0000"/>
      <name val="Times New Roman"/>
      <family val="1"/>
      <charset val="204"/>
    </font>
    <font>
      <b/>
      <sz val="11"/>
      <name val="Arial"/>
      <family val="2"/>
      <charset val="204"/>
    </font>
    <font>
      <b/>
      <i/>
      <sz val="11"/>
      <name val="Arial Narrow"/>
      <family val="2"/>
      <charset val="204"/>
    </font>
    <font>
      <b/>
      <sz val="11"/>
      <name val="Arial Narrow"/>
      <family val="2"/>
      <charset val="204"/>
    </font>
    <font>
      <b/>
      <sz val="12"/>
      <name val="Arial Narrow"/>
      <family val="2"/>
      <charset val="204"/>
    </font>
    <font>
      <b/>
      <i/>
      <sz val="12"/>
      <name val="Arial Narrow"/>
      <family val="2"/>
      <charset val="204"/>
    </font>
    <font>
      <sz val="11"/>
      <name val="Arial"/>
      <family val="2"/>
      <charset val="204"/>
    </font>
    <font>
      <b/>
      <i/>
      <sz val="11"/>
      <name val="Arial"/>
      <family val="2"/>
      <charset val="204"/>
    </font>
    <font>
      <b/>
      <sz val="11"/>
      <color theme="1"/>
      <name val="Calibri"/>
      <family val="2"/>
      <charset val="204"/>
      <scheme val="minor"/>
    </font>
    <font>
      <sz val="9"/>
      <color theme="1"/>
      <name val="Arial"/>
      <family val="2"/>
      <charset val="204"/>
    </font>
    <font>
      <b/>
      <sz val="10"/>
      <color theme="1"/>
      <name val="Calibri"/>
      <family val="2"/>
      <charset val="204"/>
      <scheme val="minor"/>
    </font>
    <font>
      <sz val="10"/>
      <color theme="1"/>
      <name val="Calibri"/>
      <family val="2"/>
      <charset val="204"/>
      <scheme val="minor"/>
    </font>
    <font>
      <sz val="10"/>
      <color theme="1"/>
      <name val="Arial"/>
      <family val="2"/>
      <charset val="204"/>
    </font>
    <font>
      <b/>
      <sz val="8"/>
      <color theme="1"/>
      <name val="Arial"/>
      <family val="2"/>
      <charset val="204"/>
    </font>
    <font>
      <sz val="8"/>
      <color theme="1"/>
      <name val="Arial"/>
      <family val="2"/>
      <charset val="204"/>
    </font>
    <font>
      <b/>
      <sz val="10"/>
      <color theme="1"/>
      <name val="Arial"/>
      <family val="2"/>
      <charset val="204"/>
    </font>
    <font>
      <b/>
      <sz val="11"/>
      <name val="Calibri"/>
      <family val="2"/>
      <charset val="204"/>
      <scheme val="minor"/>
    </font>
  </fonts>
  <fills count="20">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1"/>
        <bgColor indexed="64"/>
      </patternFill>
    </fill>
    <fill>
      <patternFill patternType="solid">
        <fgColor indexed="22"/>
        <bgColor indexed="64"/>
      </patternFill>
    </fill>
    <fill>
      <patternFill patternType="solid">
        <fgColor indexed="11"/>
        <bgColor indexed="64"/>
      </patternFill>
    </fill>
    <fill>
      <patternFill patternType="solid">
        <fgColor indexed="42"/>
        <bgColor indexed="64"/>
      </patternFill>
    </fill>
    <fill>
      <patternFill patternType="solid">
        <fgColor indexed="45"/>
        <bgColor indexed="64"/>
      </patternFill>
    </fill>
    <fill>
      <patternFill patternType="solid">
        <fgColor theme="9" tint="0.39997558519241921"/>
        <bgColor indexed="64"/>
      </patternFill>
    </fill>
    <fill>
      <patternFill patternType="solid">
        <fgColor rgb="FFCCFFFF"/>
        <bgColor indexed="64"/>
      </patternFill>
    </fill>
    <fill>
      <patternFill patternType="solid">
        <fgColor rgb="FFC00000"/>
        <bgColor indexed="64"/>
      </patternFill>
    </fill>
    <fill>
      <patternFill patternType="solid">
        <fgColor theme="0" tint="-0.249977111117893"/>
        <bgColor indexed="64"/>
      </patternFill>
    </fill>
    <fill>
      <patternFill patternType="solid">
        <fgColor theme="9" tint="0.39994506668294322"/>
        <bgColor indexed="64"/>
      </patternFill>
    </fill>
    <fill>
      <patternFill patternType="solid">
        <fgColor theme="0" tint="-0.14999847407452621"/>
        <bgColor indexed="64"/>
      </patternFill>
    </fill>
    <fill>
      <patternFill patternType="solid">
        <fgColor rgb="FFFFFF99"/>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0"/>
        <bgColor indexed="64"/>
      </patternFill>
    </fill>
  </fills>
  <borders count="87">
    <border>
      <left/>
      <right/>
      <top/>
      <bottom/>
      <diagonal/>
    </border>
    <border>
      <left/>
      <right/>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1"/>
      </left>
      <right/>
      <top/>
      <bottom/>
      <diagonal/>
    </border>
    <border>
      <left/>
      <right style="medium">
        <color indexed="61"/>
      </right>
      <top/>
      <bottom/>
      <diagonal/>
    </border>
    <border>
      <left style="medium">
        <color indexed="61"/>
      </left>
      <right/>
      <top/>
      <bottom style="double">
        <color indexed="61"/>
      </bottom>
      <diagonal/>
    </border>
    <border>
      <left/>
      <right/>
      <top/>
      <bottom style="double">
        <color indexed="61"/>
      </bottom>
      <diagonal/>
    </border>
    <border>
      <left/>
      <right style="medium">
        <color indexed="61"/>
      </right>
      <top/>
      <bottom style="double">
        <color indexed="61"/>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1"/>
      </left>
      <right/>
      <top style="medium">
        <color indexed="61"/>
      </top>
      <bottom style="double">
        <color indexed="61"/>
      </bottom>
      <diagonal/>
    </border>
    <border>
      <left/>
      <right/>
      <top style="medium">
        <color indexed="61"/>
      </top>
      <bottom style="double">
        <color indexed="61"/>
      </bottom>
      <diagonal/>
    </border>
    <border>
      <left/>
      <right style="medium">
        <color indexed="61"/>
      </right>
      <top style="medium">
        <color indexed="61"/>
      </top>
      <bottom style="double">
        <color indexed="61"/>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style="thin">
        <color indexed="64"/>
      </top>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thin">
        <color indexed="64"/>
      </left>
      <right/>
      <top/>
      <bottom/>
      <diagonal/>
    </border>
  </borders>
  <cellStyleXfs count="28">
    <xf numFmtId="0" fontId="0" fillId="0" borderId="0"/>
    <xf numFmtId="0" fontId="28" fillId="0" borderId="0" applyNumberFormat="0" applyFill="0" applyBorder="0" applyAlignment="0" applyProtection="0">
      <alignment vertical="top"/>
      <protection locked="0"/>
    </xf>
    <xf numFmtId="0" fontId="27" fillId="0" borderId="0"/>
    <xf numFmtId="0" fontId="9" fillId="0" borderId="0"/>
    <xf numFmtId="0" fontId="9" fillId="0" borderId="0"/>
    <xf numFmtId="0" fontId="9" fillId="0" borderId="0"/>
    <xf numFmtId="9" fontId="6" fillId="0" borderId="0" applyFont="0" applyFill="0" applyBorder="0" applyAlignment="0" applyProtection="0"/>
    <xf numFmtId="0" fontId="19" fillId="0" borderId="0" applyNumberFormat="0" applyFill="0" applyBorder="0" applyAlignment="0" applyProtection="0">
      <alignment vertical="top"/>
      <protection locked="0"/>
    </xf>
    <xf numFmtId="0" fontId="5" fillId="0" borderId="0"/>
    <xf numFmtId="9" fontId="5"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19" fillId="0" borderId="0" applyNumberFormat="0" applyFill="0" applyBorder="0" applyAlignment="0" applyProtection="0">
      <alignment vertical="top"/>
      <protection locked="0"/>
    </xf>
    <xf numFmtId="0" fontId="4" fillId="0" borderId="0"/>
    <xf numFmtId="0" fontId="6" fillId="0" borderId="0"/>
    <xf numFmtId="0" fontId="3" fillId="0" borderId="0"/>
    <xf numFmtId="0" fontId="19" fillId="0" borderId="0" applyNumberFormat="0" applyFill="0" applyBorder="0" applyAlignment="0" applyProtection="0">
      <alignment vertical="top"/>
      <protection locked="0"/>
    </xf>
    <xf numFmtId="0" fontId="6" fillId="0" borderId="0"/>
    <xf numFmtId="0" fontId="2" fillId="0" borderId="0"/>
    <xf numFmtId="9" fontId="2" fillId="0" borderId="0" applyFont="0" applyFill="0" applyBorder="0" applyAlignment="0" applyProtection="0"/>
    <xf numFmtId="0" fontId="2" fillId="0" borderId="0"/>
    <xf numFmtId="0" fontId="2" fillId="0" borderId="0"/>
    <xf numFmtId="0" fontId="1" fillId="0" borderId="0"/>
    <xf numFmtId="9" fontId="1" fillId="0" borderId="0" applyFont="0" applyFill="0" applyBorder="0" applyAlignment="0" applyProtection="0"/>
    <xf numFmtId="0" fontId="1" fillId="0" borderId="0"/>
    <xf numFmtId="0" fontId="1" fillId="0" borderId="0"/>
  </cellStyleXfs>
  <cellXfs count="878">
    <xf numFmtId="0" fontId="0" fillId="0" borderId="0" xfId="0"/>
    <xf numFmtId="0" fontId="7" fillId="3" borderId="0" xfId="0" applyFont="1" applyFill="1" applyAlignment="1" applyProtection="1">
      <alignment vertical="center"/>
      <protection locked="0"/>
    </xf>
    <xf numFmtId="0" fontId="8" fillId="4" borderId="14" xfId="0" applyFont="1" applyFill="1" applyBorder="1" applyAlignment="1" applyProtection="1">
      <alignment horizontal="center" vertical="center" wrapText="1"/>
    </xf>
    <xf numFmtId="0" fontId="8" fillId="4" borderId="15" xfId="0" applyFont="1" applyFill="1" applyBorder="1" applyAlignment="1" applyProtection="1">
      <alignment horizontal="center" vertical="center" wrapText="1"/>
    </xf>
    <xf numFmtId="0" fontId="8" fillId="4" borderId="16" xfId="0" applyFont="1" applyFill="1" applyBorder="1" applyAlignment="1" applyProtection="1">
      <alignment horizontal="center" vertical="center" wrapText="1"/>
    </xf>
    <xf numFmtId="0" fontId="8" fillId="4" borderId="17" xfId="0" applyFont="1" applyFill="1" applyBorder="1" applyAlignment="1" applyProtection="1">
      <alignment horizontal="center" vertical="center" wrapText="1"/>
    </xf>
    <xf numFmtId="0" fontId="0" fillId="0" borderId="0" xfId="0" applyProtection="1">
      <protection locked="0"/>
    </xf>
    <xf numFmtId="0" fontId="18" fillId="0" borderId="0" xfId="0" applyFont="1" applyProtection="1">
      <protection locked="0"/>
    </xf>
    <xf numFmtId="0" fontId="20" fillId="2" borderId="0" xfId="0" applyFont="1" applyFill="1" applyBorder="1"/>
    <xf numFmtId="0" fontId="8" fillId="4" borderId="14" xfId="0" applyFont="1" applyFill="1" applyBorder="1" applyAlignment="1" applyProtection="1">
      <alignment horizontal="center" vertical="center" wrapText="1"/>
      <protection locked="0"/>
    </xf>
    <xf numFmtId="0" fontId="8" fillId="4" borderId="19" xfId="0" applyFont="1" applyFill="1" applyBorder="1" applyAlignment="1" applyProtection="1">
      <alignment horizontal="center" vertical="center" wrapText="1"/>
      <protection locked="0"/>
    </xf>
    <xf numFmtId="0" fontId="8" fillId="4" borderId="15" xfId="0" applyFont="1" applyFill="1" applyBorder="1" applyAlignment="1" applyProtection="1">
      <alignment horizontal="center" vertical="center" wrapText="1"/>
      <protection locked="0"/>
    </xf>
    <xf numFmtId="0" fontId="8" fillId="4" borderId="20" xfId="0" applyFont="1" applyFill="1" applyBorder="1" applyAlignment="1" applyProtection="1">
      <alignment horizontal="center" vertical="center" wrapText="1"/>
      <protection locked="0"/>
    </xf>
    <xf numFmtId="0" fontId="8" fillId="4" borderId="21" xfId="0" applyFont="1" applyFill="1" applyBorder="1" applyAlignment="1" applyProtection="1">
      <alignment horizontal="center" vertical="center" wrapText="1"/>
      <protection locked="0"/>
    </xf>
    <xf numFmtId="0" fontId="8" fillId="4" borderId="22" xfId="0" applyFont="1" applyFill="1" applyBorder="1" applyAlignment="1" applyProtection="1">
      <alignment horizontal="center" vertical="center" wrapText="1"/>
      <protection locked="0"/>
    </xf>
    <xf numFmtId="0" fontId="8" fillId="4" borderId="24" xfId="0" applyFont="1" applyFill="1" applyBorder="1" applyAlignment="1" applyProtection="1">
      <alignment horizontal="center" vertical="center" wrapText="1"/>
      <protection locked="0"/>
    </xf>
    <xf numFmtId="0" fontId="8" fillId="4" borderId="25" xfId="0" applyFont="1" applyFill="1" applyBorder="1" applyAlignment="1" applyProtection="1">
      <alignment horizontal="center" vertical="center" wrapText="1"/>
      <protection locked="0"/>
    </xf>
    <xf numFmtId="0" fontId="8" fillId="4" borderId="26" xfId="0" applyFont="1" applyFill="1" applyBorder="1" applyAlignment="1" applyProtection="1">
      <alignment horizontal="center" vertical="center" wrapText="1"/>
    </xf>
    <xf numFmtId="0" fontId="8" fillId="4" borderId="27" xfId="0" applyFont="1" applyFill="1" applyBorder="1" applyAlignment="1" applyProtection="1">
      <alignment horizontal="center" vertical="center" wrapText="1"/>
    </xf>
    <xf numFmtId="0" fontId="8" fillId="0" borderId="29" xfId="0" applyFont="1" applyBorder="1" applyAlignment="1" applyProtection="1">
      <alignment horizontal="center" vertical="center" wrapText="1"/>
      <protection locked="0"/>
    </xf>
    <xf numFmtId="0" fontId="8" fillId="4" borderId="30" xfId="0" applyFont="1" applyFill="1" applyBorder="1" applyAlignment="1" applyProtection="1">
      <alignment horizontal="center" vertical="center" wrapText="1"/>
      <protection locked="0"/>
    </xf>
    <xf numFmtId="0" fontId="0" fillId="4" borderId="22" xfId="0" applyFill="1" applyBorder="1" applyAlignment="1" applyProtection="1">
      <alignment horizontal="center" vertical="center" wrapText="1"/>
      <protection locked="0"/>
    </xf>
    <xf numFmtId="0" fontId="8" fillId="0" borderId="16" xfId="0" applyFont="1" applyBorder="1" applyAlignment="1" applyProtection="1">
      <alignment horizontal="center" vertical="center" wrapText="1"/>
      <protection locked="0"/>
    </xf>
    <xf numFmtId="0" fontId="8" fillId="0" borderId="17" xfId="0" applyFont="1" applyBorder="1" applyAlignment="1" applyProtection="1">
      <alignment horizontal="center" vertical="center" wrapText="1"/>
      <protection locked="0"/>
    </xf>
    <xf numFmtId="0" fontId="8" fillId="0" borderId="31" xfId="0" applyFont="1" applyBorder="1" applyAlignment="1" applyProtection="1">
      <alignment horizontal="center" vertical="center" wrapText="1"/>
      <protection locked="0"/>
    </xf>
    <xf numFmtId="0" fontId="8" fillId="4" borderId="12" xfId="0" applyFont="1" applyFill="1" applyBorder="1" applyAlignment="1" applyProtection="1">
      <alignment horizontal="center" vertical="center" wrapText="1"/>
    </xf>
    <xf numFmtId="0" fontId="8" fillId="4" borderId="31" xfId="0" applyFont="1" applyFill="1" applyBorder="1" applyAlignment="1" applyProtection="1">
      <alignment horizontal="center" vertical="center" wrapText="1"/>
    </xf>
    <xf numFmtId="0" fontId="8" fillId="4" borderId="23" xfId="0" applyFont="1" applyFill="1" applyBorder="1" applyAlignment="1" applyProtection="1">
      <alignment horizontal="center" vertical="center" wrapText="1"/>
    </xf>
    <xf numFmtId="0" fontId="7" fillId="6" borderId="0" xfId="0" applyFont="1" applyFill="1" applyAlignment="1" applyProtection="1">
      <alignment horizontal="center" vertical="center"/>
      <protection locked="0"/>
    </xf>
    <xf numFmtId="0" fontId="8" fillId="4" borderId="18" xfId="0" applyFont="1" applyFill="1" applyBorder="1" applyAlignment="1" applyProtection="1">
      <alignment horizontal="center" vertical="center" wrapText="1"/>
      <protection locked="0"/>
    </xf>
    <xf numFmtId="0" fontId="8" fillId="4" borderId="33" xfId="0" applyFont="1" applyFill="1" applyBorder="1" applyAlignment="1" applyProtection="1">
      <alignment horizontal="center" vertical="center" wrapText="1"/>
      <protection locked="0"/>
    </xf>
    <xf numFmtId="0" fontId="8" fillId="4" borderId="34" xfId="0" applyFont="1" applyFill="1" applyBorder="1" applyAlignment="1" applyProtection="1">
      <alignment horizontal="center" vertical="center" wrapText="1"/>
      <protection locked="0"/>
    </xf>
    <xf numFmtId="0" fontId="8" fillId="4" borderId="35" xfId="0" applyFont="1" applyFill="1" applyBorder="1" applyAlignment="1" applyProtection="1">
      <alignment horizontal="center" vertical="center" wrapText="1"/>
      <protection locked="0"/>
    </xf>
    <xf numFmtId="0" fontId="11" fillId="0" borderId="0" xfId="0" applyFont="1" applyAlignment="1" applyProtection="1">
      <alignment vertical="center" wrapText="1"/>
      <protection locked="0"/>
    </xf>
    <xf numFmtId="0" fontId="8" fillId="4" borderId="37" xfId="0" applyFont="1" applyFill="1" applyBorder="1" applyAlignment="1" applyProtection="1">
      <alignment horizontal="center" vertical="center" wrapText="1"/>
    </xf>
    <xf numFmtId="0" fontId="8" fillId="4" borderId="38" xfId="0" applyFont="1" applyFill="1" applyBorder="1" applyAlignment="1" applyProtection="1">
      <alignment horizontal="center" vertical="center" wrapText="1"/>
    </xf>
    <xf numFmtId="0" fontId="8" fillId="4" borderId="39" xfId="0" applyFont="1" applyFill="1" applyBorder="1" applyAlignment="1" applyProtection="1">
      <alignment horizontal="center" vertical="center" wrapText="1"/>
    </xf>
    <xf numFmtId="0" fontId="8" fillId="4" borderId="40" xfId="0" applyFont="1" applyFill="1" applyBorder="1" applyAlignment="1" applyProtection="1">
      <alignment horizontal="center" vertical="center" wrapText="1"/>
    </xf>
    <xf numFmtId="0" fontId="8" fillId="4" borderId="41" xfId="0" applyFont="1" applyFill="1" applyBorder="1" applyAlignment="1" applyProtection="1">
      <alignment horizontal="center" vertical="center" wrapText="1"/>
    </xf>
    <xf numFmtId="0" fontId="8" fillId="4" borderId="42" xfId="0" applyFont="1" applyFill="1" applyBorder="1" applyAlignment="1" applyProtection="1">
      <alignment horizontal="center" vertical="center" wrapText="1"/>
    </xf>
    <xf numFmtId="0" fontId="8" fillId="4" borderId="20" xfId="0" applyFont="1" applyFill="1" applyBorder="1" applyAlignment="1" applyProtection="1">
      <alignment horizontal="center" vertical="center" wrapText="1"/>
    </xf>
    <xf numFmtId="0" fontId="8" fillId="4" borderId="19" xfId="0" applyFont="1" applyFill="1" applyBorder="1" applyAlignment="1" applyProtection="1">
      <alignment horizontal="center" vertical="center" wrapText="1"/>
    </xf>
    <xf numFmtId="0" fontId="8" fillId="4" borderId="11" xfId="0" applyFont="1" applyFill="1" applyBorder="1" applyAlignment="1" applyProtection="1">
      <alignment horizontal="center" vertical="center" wrapText="1"/>
    </xf>
    <xf numFmtId="0" fontId="8" fillId="4" borderId="18" xfId="0" applyFont="1" applyFill="1" applyBorder="1" applyAlignment="1" applyProtection="1">
      <alignment horizontal="center" vertical="center" wrapText="1"/>
    </xf>
    <xf numFmtId="0" fontId="8" fillId="4" borderId="33" xfId="0" applyFont="1" applyFill="1" applyBorder="1" applyAlignment="1" applyProtection="1">
      <alignment horizontal="center" vertical="center" wrapText="1"/>
    </xf>
    <xf numFmtId="0" fontId="8" fillId="4" borderId="34" xfId="0" applyFont="1" applyFill="1" applyBorder="1" applyAlignment="1" applyProtection="1">
      <alignment horizontal="center" vertical="center" wrapText="1"/>
    </xf>
    <xf numFmtId="0" fontId="8" fillId="4" borderId="43" xfId="0" applyFont="1" applyFill="1" applyBorder="1" applyAlignment="1" applyProtection="1">
      <alignment horizontal="center" vertical="center" wrapText="1"/>
    </xf>
    <xf numFmtId="0" fontId="8" fillId="4" borderId="44" xfId="0" applyFont="1" applyFill="1" applyBorder="1" applyAlignment="1" applyProtection="1">
      <alignment horizontal="center" vertical="center" wrapText="1"/>
      <protection locked="0"/>
    </xf>
    <xf numFmtId="0" fontId="8" fillId="4" borderId="3" xfId="0" applyFont="1" applyFill="1" applyBorder="1" applyAlignment="1" applyProtection="1">
      <alignment horizontal="center" vertical="center" wrapText="1"/>
    </xf>
    <xf numFmtId="0" fontId="8" fillId="4" borderId="45" xfId="0" applyFont="1" applyFill="1" applyBorder="1" applyAlignment="1" applyProtection="1">
      <alignment horizontal="center" vertical="center" wrapText="1"/>
    </xf>
    <xf numFmtId="0" fontId="8" fillId="4" borderId="46" xfId="0" applyFont="1" applyFill="1" applyBorder="1" applyAlignment="1" applyProtection="1">
      <alignment horizontal="center" vertical="center" wrapText="1"/>
    </xf>
    <xf numFmtId="0" fontId="8" fillId="4" borderId="5" xfId="0" applyFont="1" applyFill="1" applyBorder="1" applyAlignment="1" applyProtection="1">
      <alignment horizontal="center" vertical="center" wrapText="1"/>
    </xf>
    <xf numFmtId="0" fontId="8" fillId="4" borderId="26" xfId="0" applyFont="1" applyFill="1" applyBorder="1" applyAlignment="1" applyProtection="1">
      <alignment horizontal="center" vertical="center" wrapText="1"/>
      <protection locked="0"/>
    </xf>
    <xf numFmtId="0" fontId="8" fillId="4" borderId="17" xfId="0" applyFont="1" applyFill="1" applyBorder="1" applyAlignment="1" applyProtection="1">
      <alignment horizontal="center" vertical="center" wrapText="1"/>
      <protection locked="0"/>
    </xf>
    <xf numFmtId="9" fontId="8" fillId="4" borderId="33" xfId="6" applyFont="1" applyFill="1" applyBorder="1" applyAlignment="1" applyProtection="1">
      <alignment horizontal="center" vertical="center" wrapText="1"/>
    </xf>
    <xf numFmtId="9" fontId="8" fillId="4" borderId="34" xfId="6" applyFont="1" applyFill="1" applyBorder="1" applyAlignment="1" applyProtection="1">
      <alignment horizontal="center" vertical="center" wrapText="1"/>
    </xf>
    <xf numFmtId="9" fontId="8" fillId="4" borderId="35" xfId="6" applyFont="1" applyFill="1" applyBorder="1" applyAlignment="1" applyProtection="1">
      <alignment horizontal="center" vertical="center" wrapText="1"/>
    </xf>
    <xf numFmtId="9" fontId="8" fillId="4" borderId="43" xfId="6" applyFont="1" applyFill="1" applyBorder="1" applyAlignment="1" applyProtection="1">
      <alignment horizontal="center" vertical="center" wrapText="1"/>
    </xf>
    <xf numFmtId="9" fontId="8" fillId="4" borderId="45" xfId="6" applyFont="1" applyFill="1" applyBorder="1" applyAlignment="1" applyProtection="1">
      <alignment horizontal="center" vertical="center" wrapText="1"/>
    </xf>
    <xf numFmtId="0" fontId="8" fillId="4" borderId="16" xfId="0" applyFont="1" applyFill="1" applyBorder="1" applyAlignment="1" applyProtection="1">
      <alignment horizontal="center" vertical="center" wrapText="1"/>
      <protection locked="0"/>
    </xf>
    <xf numFmtId="0" fontId="8" fillId="4" borderId="21" xfId="0" applyFont="1" applyFill="1" applyBorder="1" applyAlignment="1" applyProtection="1">
      <alignment horizontal="center" vertical="center" wrapText="1"/>
    </xf>
    <xf numFmtId="0" fontId="8" fillId="4" borderId="22" xfId="0" applyFont="1" applyFill="1" applyBorder="1" applyAlignment="1" applyProtection="1">
      <alignment horizontal="center" vertical="center" wrapText="1"/>
    </xf>
    <xf numFmtId="0" fontId="8" fillId="4" borderId="13" xfId="0" applyFont="1" applyFill="1" applyBorder="1" applyAlignment="1" applyProtection="1">
      <alignment horizontal="center" vertical="center" wrapText="1"/>
    </xf>
    <xf numFmtId="0" fontId="8" fillId="4" borderId="30" xfId="0" applyFont="1" applyFill="1" applyBorder="1" applyAlignment="1" applyProtection="1">
      <alignment horizontal="center" vertical="center" wrapText="1"/>
    </xf>
    <xf numFmtId="0" fontId="8" fillId="4" borderId="47" xfId="0" applyFont="1" applyFill="1" applyBorder="1" applyAlignment="1" applyProtection="1">
      <alignment horizontal="center" vertical="center" wrapText="1"/>
    </xf>
    <xf numFmtId="0" fontId="0" fillId="0" borderId="0" xfId="0" applyBorder="1"/>
    <xf numFmtId="0" fontId="21" fillId="0" borderId="0" xfId="0" applyFont="1" applyFill="1" applyBorder="1" applyAlignment="1" applyProtection="1">
      <alignment horizontal="center" vertical="center" wrapText="1"/>
    </xf>
    <xf numFmtId="0" fontId="18" fillId="0" borderId="0" xfId="0" applyFont="1" applyAlignment="1">
      <alignment horizontal="center"/>
    </xf>
    <xf numFmtId="0" fontId="18" fillId="3" borderId="0" xfId="0" applyNumberFormat="1" applyFont="1" applyFill="1" applyAlignment="1" applyProtection="1">
      <protection locked="0"/>
    </xf>
    <xf numFmtId="0" fontId="18" fillId="6" borderId="0" xfId="0" applyNumberFormat="1" applyFont="1" applyFill="1" applyBorder="1" applyAlignment="1" applyProtection="1">
      <protection locked="0"/>
    </xf>
    <xf numFmtId="0" fontId="9" fillId="0" borderId="0" xfId="0" applyNumberFormat="1" applyFont="1" applyProtection="1">
      <protection locked="0"/>
    </xf>
    <xf numFmtId="0" fontId="18" fillId="0" borderId="0" xfId="0" applyNumberFormat="1" applyFont="1" applyBorder="1" applyAlignment="1" applyProtection="1">
      <protection locked="0"/>
    </xf>
    <xf numFmtId="0" fontId="9" fillId="0" borderId="20" xfId="0" applyNumberFormat="1" applyFont="1" applyBorder="1" applyAlignment="1" applyProtection="1">
      <alignment horizontal="center"/>
    </xf>
    <xf numFmtId="0" fontId="18" fillId="0" borderId="0" xfId="0" applyNumberFormat="1" applyFont="1" applyBorder="1" applyAlignment="1" applyProtection="1">
      <alignment horizontal="left" vertical="justify"/>
    </xf>
    <xf numFmtId="49" fontId="9" fillId="0" borderId="0" xfId="0" applyNumberFormat="1" applyFont="1" applyFill="1" applyBorder="1" applyAlignment="1" applyProtection="1">
      <alignment horizontal="center"/>
    </xf>
    <xf numFmtId="1" fontId="18" fillId="0" borderId="0" xfId="0" applyNumberFormat="1" applyFont="1" applyFill="1" applyBorder="1" applyProtection="1"/>
    <xf numFmtId="0" fontId="9" fillId="0" borderId="0" xfId="0" applyFont="1" applyProtection="1">
      <protection locked="0"/>
    </xf>
    <xf numFmtId="0" fontId="9" fillId="0" borderId="20" xfId="0" applyNumberFormat="1" applyFont="1" applyBorder="1" applyProtection="1"/>
    <xf numFmtId="0" fontId="0" fillId="0" borderId="20" xfId="0" applyBorder="1" applyAlignment="1">
      <alignment horizontal="center" vertical="center" wrapText="1"/>
    </xf>
    <xf numFmtId="0" fontId="9" fillId="0" borderId="20" xfId="0" applyNumberFormat="1" applyFont="1" applyFill="1" applyBorder="1" applyProtection="1">
      <protection locked="0"/>
    </xf>
    <xf numFmtId="0" fontId="0" fillId="0" borderId="20" xfId="0" applyBorder="1"/>
    <xf numFmtId="0" fontId="9" fillId="0" borderId="0" xfId="0" applyNumberFormat="1" applyFont="1" applyFill="1" applyBorder="1" applyProtection="1">
      <protection locked="0"/>
    </xf>
    <xf numFmtId="0" fontId="21" fillId="0" borderId="0" xfId="0" applyFont="1" applyFill="1" applyBorder="1" applyAlignment="1" applyProtection="1">
      <alignment vertical="center" wrapText="1"/>
    </xf>
    <xf numFmtId="0" fontId="9" fillId="0" borderId="20" xfId="0" applyNumberFormat="1" applyFont="1" applyFill="1" applyBorder="1" applyAlignment="1" applyProtection="1">
      <alignment vertical="justify"/>
    </xf>
    <xf numFmtId="0" fontId="9" fillId="0" borderId="0" xfId="0" applyNumberFormat="1" applyFont="1" applyProtection="1"/>
    <xf numFmtId="0" fontId="9" fillId="0" borderId="0" xfId="0" applyNumberFormat="1" applyFont="1" applyFill="1" applyProtection="1"/>
    <xf numFmtId="0" fontId="9" fillId="0" borderId="0" xfId="0" applyNumberFormat="1" applyFont="1" applyBorder="1" applyProtection="1"/>
    <xf numFmtId="0" fontId="18" fillId="0" borderId="0" xfId="0" applyNumberFormat="1" applyFont="1" applyFill="1" applyAlignment="1" applyProtection="1">
      <protection locked="0"/>
    </xf>
    <xf numFmtId="0" fontId="9" fillId="0" borderId="0" xfId="4" applyNumberFormat="1" applyFont="1" applyProtection="1">
      <protection locked="0"/>
    </xf>
    <xf numFmtId="0" fontId="9" fillId="0" borderId="0" xfId="4" applyNumberFormat="1" applyFont="1" applyFill="1" applyProtection="1">
      <protection locked="0"/>
    </xf>
    <xf numFmtId="0" fontId="9" fillId="0" borderId="0" xfId="4" applyProtection="1">
      <protection locked="0"/>
    </xf>
    <xf numFmtId="0" fontId="18" fillId="0" borderId="0" xfId="0" applyFont="1"/>
    <xf numFmtId="0" fontId="18" fillId="0" borderId="0" xfId="0" applyFont="1" applyAlignment="1">
      <alignment vertical="center" wrapText="1"/>
    </xf>
    <xf numFmtId="0" fontId="18" fillId="0" borderId="0" xfId="0" applyFont="1" applyAlignment="1"/>
    <xf numFmtId="0" fontId="0" fillId="0" borderId="17" xfId="0" applyBorder="1"/>
    <xf numFmtId="0" fontId="9" fillId="5" borderId="38" xfId="0" applyFont="1" applyFill="1" applyBorder="1" applyAlignment="1" applyProtection="1">
      <alignment vertical="center" wrapText="1"/>
    </xf>
    <xf numFmtId="0" fontId="0" fillId="5" borderId="20" xfId="0" applyFill="1" applyBorder="1"/>
    <xf numFmtId="0" fontId="9" fillId="5" borderId="20" xfId="0" applyFont="1" applyFill="1" applyBorder="1" applyAlignment="1" applyProtection="1">
      <alignment vertical="center" wrapText="1"/>
    </xf>
    <xf numFmtId="0" fontId="0" fillId="5" borderId="49" xfId="0" applyFill="1" applyBorder="1"/>
    <xf numFmtId="0" fontId="0" fillId="0" borderId="49" xfId="0" applyBorder="1"/>
    <xf numFmtId="0" fontId="18" fillId="0" borderId="0" xfId="0" applyFont="1" applyFill="1" applyAlignment="1" applyProtection="1">
      <alignment horizontal="left"/>
    </xf>
    <xf numFmtId="0" fontId="18" fillId="0" borderId="0" xfId="0" applyFont="1" applyFill="1" applyAlignment="1" applyProtection="1">
      <protection locked="0"/>
    </xf>
    <xf numFmtId="0" fontId="25" fillId="0" borderId="0" xfId="0" applyFont="1" applyFill="1" applyAlignment="1" applyProtection="1">
      <protection locked="0"/>
    </xf>
    <xf numFmtId="0" fontId="26" fillId="0" borderId="0" xfId="0" applyFont="1" applyAlignment="1" applyProtection="1">
      <alignment horizontal="left"/>
      <protection locked="0"/>
    </xf>
    <xf numFmtId="0" fontId="18" fillId="0" borderId="0" xfId="0" applyFont="1" applyAlignment="1" applyProtection="1"/>
    <xf numFmtId="0" fontId="22" fillId="0" borderId="0" xfId="0" applyFont="1" applyAlignment="1" applyProtection="1"/>
    <xf numFmtId="0" fontId="26" fillId="0" borderId="0" xfId="0" applyFont="1" applyFill="1" applyAlignment="1" applyProtection="1">
      <protection locked="0"/>
    </xf>
    <xf numFmtId="0" fontId="25" fillId="0" borderId="0" xfId="0" applyFont="1" applyFill="1" applyAlignment="1" applyProtection="1">
      <alignment horizontal="right"/>
    </xf>
    <xf numFmtId="0" fontId="25" fillId="0" borderId="0" xfId="0" applyFont="1" applyAlignment="1" applyProtection="1"/>
    <xf numFmtId="0" fontId="22" fillId="0" borderId="0" xfId="0" applyFont="1" applyAlignment="1">
      <alignment horizontal="center"/>
    </xf>
    <xf numFmtId="0" fontId="9" fillId="0" borderId="20" xfId="0" applyFont="1" applyBorder="1" applyAlignment="1" applyProtection="1">
      <alignment horizontal="center" vertical="center" wrapText="1"/>
    </xf>
    <xf numFmtId="0" fontId="0" fillId="0" borderId="49" xfId="0" applyBorder="1" applyAlignment="1">
      <alignment horizontal="center" vertical="center" wrapText="1"/>
    </xf>
    <xf numFmtId="0" fontId="0" fillId="0" borderId="16" xfId="0" applyBorder="1"/>
    <xf numFmtId="0" fontId="9" fillId="5" borderId="58" xfId="0" applyFont="1" applyFill="1" applyBorder="1" applyAlignment="1">
      <alignment horizontal="left" vertical="center" wrapText="1"/>
    </xf>
    <xf numFmtId="0" fontId="9" fillId="5" borderId="26" xfId="0" applyFont="1" applyFill="1" applyBorder="1" applyAlignment="1">
      <alignment horizontal="left" vertical="center" wrapText="1"/>
    </xf>
    <xf numFmtId="0" fontId="9" fillId="5" borderId="15" xfId="0" applyFont="1" applyFill="1" applyBorder="1" applyAlignment="1" applyProtection="1">
      <alignment vertical="center" wrapText="1"/>
    </xf>
    <xf numFmtId="0" fontId="9" fillId="5" borderId="49" xfId="0" applyFont="1" applyFill="1" applyBorder="1" applyAlignment="1" applyProtection="1">
      <alignment vertical="center" wrapText="1"/>
    </xf>
    <xf numFmtId="0" fontId="0" fillId="0" borderId="59" xfId="0" applyBorder="1"/>
    <xf numFmtId="0" fontId="9" fillId="0" borderId="20" xfId="0" applyFont="1" applyBorder="1" applyAlignment="1" applyProtection="1">
      <alignment vertical="center" wrapText="1"/>
    </xf>
    <xf numFmtId="0" fontId="0" fillId="0" borderId="38" xfId="0" applyBorder="1"/>
    <xf numFmtId="0" fontId="22" fillId="0" borderId="0" xfId="0" applyFont="1"/>
    <xf numFmtId="0" fontId="9" fillId="5" borderId="22" xfId="0" applyFont="1" applyFill="1" applyBorder="1" applyAlignment="1">
      <alignment horizontal="left" vertical="center" wrapText="1"/>
    </xf>
    <xf numFmtId="0" fontId="9" fillId="5" borderId="59" xfId="0" applyFont="1" applyFill="1" applyBorder="1" applyAlignment="1">
      <alignment horizontal="left" vertical="center" wrapText="1"/>
    </xf>
    <xf numFmtId="1" fontId="0" fillId="0" borderId="0" xfId="0" applyNumberFormat="1"/>
    <xf numFmtId="0" fontId="12" fillId="2" borderId="0" xfId="0" applyFont="1" applyFill="1" applyBorder="1"/>
    <xf numFmtId="164" fontId="13" fillId="2" borderId="0" xfId="0" applyNumberFormat="1" applyFont="1" applyFill="1" applyBorder="1" applyAlignment="1">
      <alignment horizontal="right"/>
    </xf>
    <xf numFmtId="0" fontId="14" fillId="2" borderId="0" xfId="0" applyFont="1" applyFill="1" applyBorder="1"/>
    <xf numFmtId="0" fontId="16" fillId="2" borderId="0" xfId="0" applyFont="1" applyFill="1" applyBorder="1"/>
    <xf numFmtId="0" fontId="9" fillId="0" borderId="20" xfId="3" applyNumberFormat="1" applyFont="1" applyFill="1" applyBorder="1" applyProtection="1">
      <protection locked="0"/>
    </xf>
    <xf numFmtId="1" fontId="8" fillId="4" borderId="41" xfId="0" applyNumberFormat="1" applyFont="1" applyFill="1" applyBorder="1" applyAlignment="1" applyProtection="1">
      <alignment horizontal="center" vertical="center" wrapText="1"/>
    </xf>
    <xf numFmtId="1" fontId="9" fillId="0" borderId="17" xfId="3" applyNumberFormat="1" applyFont="1" applyFill="1" applyBorder="1" applyProtection="1">
      <protection locked="0"/>
    </xf>
    <xf numFmtId="1" fontId="9" fillId="0" borderId="27" xfId="3" applyNumberFormat="1" applyFont="1" applyFill="1" applyBorder="1" applyProtection="1">
      <protection locked="0"/>
    </xf>
    <xf numFmtId="0" fontId="12" fillId="2" borderId="61" xfId="0" applyFont="1" applyFill="1" applyBorder="1"/>
    <xf numFmtId="0" fontId="16" fillId="2" borderId="62" xfId="0" applyFont="1" applyFill="1" applyBorder="1"/>
    <xf numFmtId="0" fontId="12" fillId="2" borderId="63" xfId="0" applyFont="1" applyFill="1" applyBorder="1"/>
    <xf numFmtId="0" fontId="12" fillId="2" borderId="64" xfId="0" applyFont="1" applyFill="1" applyBorder="1"/>
    <xf numFmtId="0" fontId="15" fillId="2" borderId="64" xfId="0" applyFont="1" applyFill="1" applyBorder="1"/>
    <xf numFmtId="0" fontId="12" fillId="2" borderId="65" xfId="0" applyFont="1" applyFill="1" applyBorder="1"/>
    <xf numFmtId="0" fontId="18" fillId="0" borderId="0" xfId="0" applyFont="1" applyBorder="1" applyAlignment="1">
      <alignment horizontal="center" vertical="center" wrapText="1"/>
    </xf>
    <xf numFmtId="0" fontId="18" fillId="0" borderId="0" xfId="0" applyFont="1" applyAlignment="1">
      <alignment horizontal="center" vertical="center" wrapText="1"/>
    </xf>
    <xf numFmtId="1" fontId="8" fillId="4" borderId="31" xfId="0" applyNumberFormat="1" applyFont="1" applyFill="1" applyBorder="1" applyAlignment="1" applyProtection="1">
      <alignment horizontal="center" vertical="center" wrapText="1"/>
    </xf>
    <xf numFmtId="0" fontId="8" fillId="9" borderId="43" xfId="0" applyFont="1" applyFill="1" applyBorder="1" applyAlignment="1" applyProtection="1">
      <alignment horizontal="center" vertical="center" wrapText="1"/>
      <protection locked="0"/>
    </xf>
    <xf numFmtId="0" fontId="8" fillId="9" borderId="45" xfId="0" applyFont="1" applyFill="1" applyBorder="1" applyAlignment="1" applyProtection="1">
      <alignment horizontal="center" vertical="center" wrapText="1"/>
      <protection locked="0"/>
    </xf>
    <xf numFmtId="0" fontId="8" fillId="9" borderId="12" xfId="0" applyFont="1" applyFill="1" applyBorder="1" applyAlignment="1" applyProtection="1">
      <alignment horizontal="center" vertical="center" wrapText="1"/>
      <protection locked="0"/>
    </xf>
    <xf numFmtId="0" fontId="8" fillId="9" borderId="11" xfId="0" applyFont="1" applyFill="1" applyBorder="1" applyAlignment="1" applyProtection="1">
      <alignment horizontal="center" vertical="center" wrapText="1"/>
      <protection locked="0"/>
    </xf>
    <xf numFmtId="0" fontId="8" fillId="9" borderId="31" xfId="0" applyFont="1" applyFill="1" applyBorder="1" applyAlignment="1" applyProtection="1">
      <alignment horizontal="center" vertical="center" wrapText="1"/>
      <protection locked="0"/>
    </xf>
    <xf numFmtId="0" fontId="8" fillId="9" borderId="23" xfId="0" applyFont="1" applyFill="1" applyBorder="1" applyAlignment="1" applyProtection="1">
      <alignment horizontal="center" vertical="center" wrapText="1"/>
      <protection locked="0"/>
    </xf>
    <xf numFmtId="0" fontId="8" fillId="9" borderId="18" xfId="0" applyFont="1" applyFill="1" applyBorder="1" applyAlignment="1" applyProtection="1">
      <alignment horizontal="center" vertical="center" wrapText="1"/>
      <protection locked="0"/>
    </xf>
    <xf numFmtId="0" fontId="8" fillId="9" borderId="27" xfId="0" applyFont="1" applyFill="1" applyBorder="1" applyAlignment="1" applyProtection="1">
      <alignment horizontal="center" vertical="center" wrapText="1"/>
      <protection locked="0"/>
    </xf>
    <xf numFmtId="0" fontId="8" fillId="9" borderId="29" xfId="0" applyFont="1" applyFill="1" applyBorder="1" applyAlignment="1" applyProtection="1">
      <alignment horizontal="center" vertical="center" wrapText="1"/>
      <protection locked="0"/>
    </xf>
    <xf numFmtId="0" fontId="8" fillId="9" borderId="13" xfId="0" applyFont="1" applyFill="1" applyBorder="1" applyAlignment="1" applyProtection="1">
      <alignment horizontal="center" vertical="center" wrapText="1"/>
      <protection locked="0"/>
    </xf>
    <xf numFmtId="0" fontId="8" fillId="10" borderId="22" xfId="0" applyFont="1" applyFill="1" applyBorder="1" applyAlignment="1" applyProtection="1">
      <alignment horizontal="center" vertical="center" wrapText="1"/>
      <protection locked="0"/>
    </xf>
    <xf numFmtId="0" fontId="8" fillId="0" borderId="31" xfId="0" applyFont="1" applyBorder="1" applyAlignment="1" applyProtection="1">
      <alignment horizontal="center" vertical="center" wrapText="1"/>
    </xf>
    <xf numFmtId="0" fontId="8" fillId="0" borderId="11"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17" fillId="2" borderId="0" xfId="0" applyFont="1" applyFill="1" applyBorder="1"/>
    <xf numFmtId="0" fontId="30" fillId="0" borderId="0" xfId="0" applyFont="1"/>
    <xf numFmtId="0" fontId="31" fillId="0" borderId="0" xfId="0" applyFont="1" applyAlignment="1">
      <alignment horizontal="center"/>
    </xf>
    <xf numFmtId="0" fontId="18" fillId="0" borderId="0" xfId="0" applyFont="1" applyBorder="1" applyAlignment="1">
      <alignment vertical="center" wrapText="1"/>
    </xf>
    <xf numFmtId="0" fontId="18" fillId="0" borderId="1" xfId="0" applyFont="1" applyBorder="1" applyAlignment="1">
      <alignment vertical="center" wrapText="1"/>
    </xf>
    <xf numFmtId="0" fontId="18" fillId="0" borderId="1" xfId="0" applyFont="1" applyBorder="1" applyAlignment="1">
      <alignment horizontal="center" vertical="center" wrapText="1"/>
    </xf>
    <xf numFmtId="0" fontId="18" fillId="5" borderId="15" xfId="0" applyFont="1" applyFill="1" applyBorder="1" applyAlignment="1" applyProtection="1">
      <alignment horizontal="center" vertical="center" wrapText="1"/>
    </xf>
    <xf numFmtId="0" fontId="18" fillId="0" borderId="20" xfId="0" applyFont="1" applyBorder="1" applyAlignment="1">
      <alignment horizontal="center" vertical="center"/>
    </xf>
    <xf numFmtId="0" fontId="18" fillId="0" borderId="49" xfId="0" applyFont="1" applyBorder="1" applyAlignment="1">
      <alignment horizontal="center" vertical="center"/>
    </xf>
    <xf numFmtId="0" fontId="18" fillId="5" borderId="38" xfId="0" applyFont="1" applyFill="1" applyBorder="1" applyAlignment="1" applyProtection="1">
      <alignment horizontal="center" vertical="center" wrapText="1"/>
    </xf>
    <xf numFmtId="0" fontId="18" fillId="0" borderId="0" xfId="0" applyFont="1" applyAlignment="1">
      <alignment horizontal="center" vertical="center"/>
    </xf>
    <xf numFmtId="0" fontId="0" fillId="5" borderId="17" xfId="0" applyFill="1" applyBorder="1" applyAlignment="1">
      <alignment vertical="center" wrapText="1"/>
    </xf>
    <xf numFmtId="0" fontId="18" fillId="5" borderId="17" xfId="0" applyFont="1" applyFill="1" applyBorder="1" applyAlignment="1">
      <alignment horizontal="left" vertical="center" wrapText="1"/>
    </xf>
    <xf numFmtId="0" fontId="0" fillId="0" borderId="0" xfId="0" applyFill="1" applyBorder="1"/>
    <xf numFmtId="0" fontId="9" fillId="0" borderId="0" xfId="0" applyFont="1" applyFill="1" applyBorder="1" applyAlignment="1" applyProtection="1">
      <alignment vertical="center" wrapText="1"/>
    </xf>
    <xf numFmtId="0" fontId="0" fillId="0" borderId="0" xfId="0" applyFill="1"/>
    <xf numFmtId="0" fontId="0" fillId="5" borderId="17" xfId="0" applyFill="1" applyBorder="1"/>
    <xf numFmtId="0" fontId="18" fillId="5" borderId="49" xfId="0" applyFont="1" applyFill="1" applyBorder="1" applyAlignment="1">
      <alignment horizontal="left" vertical="center" wrapText="1"/>
    </xf>
    <xf numFmtId="0" fontId="18" fillId="3" borderId="0" xfId="4" applyNumberFormat="1" applyFont="1" applyFill="1" applyAlignment="1" applyProtection="1">
      <alignment vertical="center"/>
      <protection locked="0"/>
    </xf>
    <xf numFmtId="0" fontId="18" fillId="6" borderId="0" xfId="4" applyNumberFormat="1" applyFont="1" applyFill="1" applyAlignment="1" applyProtection="1">
      <alignment vertical="center"/>
      <protection locked="0"/>
    </xf>
    <xf numFmtId="0" fontId="8" fillId="10" borderId="26" xfId="0" applyFont="1" applyFill="1" applyBorder="1" applyAlignment="1" applyProtection="1">
      <alignment horizontal="center" vertical="center" wrapText="1"/>
      <protection locked="0"/>
    </xf>
    <xf numFmtId="0" fontId="8" fillId="10" borderId="17" xfId="0" applyFont="1" applyFill="1" applyBorder="1" applyAlignment="1" applyProtection="1">
      <alignment horizontal="center" vertical="center" wrapText="1"/>
      <protection locked="0"/>
    </xf>
    <xf numFmtId="0" fontId="9" fillId="0" borderId="20" xfId="0" applyNumberFormat="1" applyFont="1" applyBorder="1" applyProtection="1">
      <protection locked="0"/>
    </xf>
    <xf numFmtId="0" fontId="9" fillId="0" borderId="0" xfId="5"/>
    <xf numFmtId="0" fontId="18" fillId="0" borderId="0" xfId="5" applyFont="1"/>
    <xf numFmtId="0" fontId="18" fillId="0" borderId="0" xfId="5" applyFont="1" applyAlignment="1">
      <alignment vertical="center" wrapText="1"/>
    </xf>
    <xf numFmtId="0" fontId="18" fillId="5" borderId="23" xfId="5" applyFont="1" applyFill="1" applyBorder="1" applyAlignment="1" applyProtection="1">
      <alignment horizontal="center" vertical="center" wrapText="1"/>
    </xf>
    <xf numFmtId="0" fontId="18" fillId="0" borderId="18" xfId="5" applyFont="1" applyFill="1" applyBorder="1" applyAlignment="1" applyProtection="1">
      <alignment horizontal="center" vertical="center" wrapText="1"/>
    </xf>
    <xf numFmtId="0" fontId="18" fillId="0" borderId="18" xfId="5" applyFont="1" applyBorder="1" applyAlignment="1">
      <alignment horizontal="center" vertical="center"/>
    </xf>
    <xf numFmtId="16" fontId="18" fillId="0" borderId="18" xfId="5" applyNumberFormat="1" applyFont="1" applyBorder="1" applyAlignment="1">
      <alignment horizontal="center" vertical="center"/>
    </xf>
    <xf numFmtId="0" fontId="18" fillId="0" borderId="55" xfId="5" applyFont="1" applyBorder="1" applyAlignment="1">
      <alignment horizontal="center" vertical="center"/>
    </xf>
    <xf numFmtId="0" fontId="18" fillId="0" borderId="0" xfId="5" applyFont="1" applyAlignment="1">
      <alignment horizontal="center"/>
    </xf>
    <xf numFmtId="0" fontId="9" fillId="5" borderId="17" xfId="5" applyFill="1" applyBorder="1"/>
    <xf numFmtId="0" fontId="18" fillId="5" borderId="59" xfId="5" applyFont="1" applyFill="1" applyBorder="1" applyAlignment="1">
      <alignment horizontal="left" vertical="center" wrapText="1"/>
    </xf>
    <xf numFmtId="0" fontId="9" fillId="5" borderId="20" xfId="5" applyFont="1" applyFill="1" applyBorder="1" applyAlignment="1" applyProtection="1">
      <alignment vertical="center" wrapText="1"/>
    </xf>
    <xf numFmtId="0" fontId="9" fillId="5" borderId="20" xfId="5" applyFill="1" applyBorder="1"/>
    <xf numFmtId="0" fontId="9" fillId="5" borderId="49" xfId="5" applyFill="1" applyBorder="1"/>
    <xf numFmtId="0" fontId="9" fillId="5" borderId="24" xfId="5" applyFont="1" applyFill="1" applyBorder="1" applyAlignment="1" applyProtection="1">
      <alignment vertical="center" wrapText="1"/>
    </xf>
    <xf numFmtId="0" fontId="9" fillId="0" borderId="25" xfId="5" applyFont="1" applyFill="1" applyBorder="1" applyAlignment="1" applyProtection="1">
      <alignment vertical="center" wrapText="1"/>
    </xf>
    <xf numFmtId="0" fontId="9" fillId="0" borderId="56" xfId="5" applyFont="1" applyFill="1" applyBorder="1" applyAlignment="1" applyProtection="1">
      <alignment vertical="center" wrapText="1"/>
    </xf>
    <xf numFmtId="0" fontId="9" fillId="0" borderId="20" xfId="5" applyFont="1" applyFill="1" applyBorder="1" applyAlignment="1" applyProtection="1">
      <alignment vertical="center" wrapText="1"/>
    </xf>
    <xf numFmtId="0" fontId="9" fillId="0" borderId="20" xfId="5" applyBorder="1"/>
    <xf numFmtId="0" fontId="9" fillId="0" borderId="49" xfId="5" applyBorder="1"/>
    <xf numFmtId="0" fontId="9" fillId="0" borderId="0" xfId="5" applyBorder="1"/>
    <xf numFmtId="0" fontId="9" fillId="0" borderId="0" xfId="5" applyFont="1" applyFill="1" applyBorder="1" applyAlignment="1" applyProtection="1">
      <alignment vertical="center" wrapText="1"/>
    </xf>
    <xf numFmtId="0" fontId="18" fillId="0" borderId="0" xfId="5" applyFont="1" applyFill="1" applyAlignment="1" applyProtection="1">
      <alignment horizontal="left"/>
    </xf>
    <xf numFmtId="0" fontId="18" fillId="0" borderId="0" xfId="5" applyFont="1" applyFill="1" applyAlignment="1" applyProtection="1">
      <protection locked="0"/>
    </xf>
    <xf numFmtId="0" fontId="18" fillId="0" borderId="0" xfId="5" applyFont="1" applyAlignment="1" applyProtection="1"/>
    <xf numFmtId="0" fontId="26" fillId="0" borderId="0" xfId="5" applyFont="1" applyAlignment="1" applyProtection="1">
      <alignment horizontal="left"/>
      <protection locked="0"/>
    </xf>
    <xf numFmtId="0" fontId="25" fillId="0" borderId="0" xfId="5" applyFont="1" applyFill="1" applyAlignment="1" applyProtection="1">
      <alignment horizontal="right"/>
    </xf>
    <xf numFmtId="0" fontId="25" fillId="0" borderId="0" xfId="5" applyFont="1" applyAlignment="1" applyProtection="1"/>
    <xf numFmtId="0" fontId="25" fillId="0" borderId="0" xfId="5" applyFont="1" applyFill="1" applyAlignment="1" applyProtection="1">
      <protection locked="0"/>
    </xf>
    <xf numFmtId="0" fontId="9" fillId="0" borderId="0" xfId="5" applyFont="1" applyProtection="1">
      <protection locked="0"/>
    </xf>
    <xf numFmtId="0" fontId="18" fillId="0" borderId="0" xfId="5" applyFont="1" applyProtection="1">
      <protection locked="0"/>
    </xf>
    <xf numFmtId="0" fontId="22" fillId="0" borderId="0" xfId="5" applyFont="1" applyAlignment="1">
      <alignment horizontal="center" wrapText="1"/>
    </xf>
    <xf numFmtId="0" fontId="18" fillId="0" borderId="0" xfId="5" applyFont="1" applyAlignment="1">
      <alignment horizontal="center" wrapText="1"/>
    </xf>
    <xf numFmtId="1" fontId="8" fillId="4" borderId="12" xfId="0" applyNumberFormat="1" applyFont="1" applyFill="1" applyBorder="1" applyAlignment="1" applyProtection="1">
      <alignment horizontal="center" vertical="center" wrapText="1"/>
    </xf>
    <xf numFmtId="0" fontId="8" fillId="4" borderId="66" xfId="0" applyFont="1" applyFill="1" applyBorder="1" applyAlignment="1" applyProtection="1">
      <alignment horizontal="center" vertical="center" wrapText="1"/>
      <protection locked="0"/>
    </xf>
    <xf numFmtId="0" fontId="8" fillId="4" borderId="67" xfId="0" applyFont="1" applyFill="1" applyBorder="1" applyAlignment="1" applyProtection="1">
      <alignment horizontal="center" vertical="center" wrapText="1"/>
      <protection locked="0"/>
    </xf>
    <xf numFmtId="0" fontId="8" fillId="4" borderId="82" xfId="0" applyFont="1" applyFill="1" applyBorder="1" applyAlignment="1" applyProtection="1">
      <alignment horizontal="center" vertical="center" wrapText="1"/>
      <protection locked="0"/>
    </xf>
    <xf numFmtId="0" fontId="8" fillId="4" borderId="66" xfId="0" applyFont="1" applyFill="1" applyBorder="1" applyAlignment="1" applyProtection="1">
      <alignment horizontal="center" vertical="center" wrapText="1"/>
    </xf>
    <xf numFmtId="0" fontId="8" fillId="4" borderId="67" xfId="0" applyFont="1" applyFill="1" applyBorder="1" applyAlignment="1" applyProtection="1">
      <alignment horizontal="center" vertical="center" wrapText="1"/>
    </xf>
    <xf numFmtId="0" fontId="8" fillId="9" borderId="84" xfId="0" applyFont="1" applyFill="1" applyBorder="1" applyAlignment="1" applyProtection="1">
      <alignment horizontal="center" vertical="center" wrapText="1"/>
      <protection locked="0"/>
    </xf>
    <xf numFmtId="0" fontId="8" fillId="9" borderId="85" xfId="0" applyFont="1" applyFill="1" applyBorder="1" applyAlignment="1" applyProtection="1">
      <alignment horizontal="center" vertical="center" wrapText="1"/>
      <protection locked="0"/>
    </xf>
    <xf numFmtId="0" fontId="8" fillId="4" borderId="25" xfId="0" applyFont="1" applyFill="1" applyBorder="1" applyAlignment="1" applyProtection="1">
      <alignment horizontal="center" vertical="center" wrapText="1"/>
    </xf>
    <xf numFmtId="0" fontId="8" fillId="4" borderId="81" xfId="0" applyFont="1" applyFill="1" applyBorder="1" applyAlignment="1" applyProtection="1">
      <alignment horizontal="center" vertical="center" wrapText="1"/>
      <protection locked="0"/>
    </xf>
    <xf numFmtId="0" fontId="8" fillId="4" borderId="49" xfId="0" applyFont="1" applyFill="1" applyBorder="1" applyAlignment="1" applyProtection="1">
      <alignment horizontal="center" vertical="center" wrapText="1"/>
      <protection locked="0"/>
    </xf>
    <xf numFmtId="0" fontId="8" fillId="4" borderId="49" xfId="0" applyFont="1" applyFill="1" applyBorder="1" applyAlignment="1" applyProtection="1">
      <alignment horizontal="center" vertical="center" wrapText="1"/>
    </xf>
    <xf numFmtId="1" fontId="8" fillId="13" borderId="12" xfId="0" applyNumberFormat="1" applyFont="1" applyFill="1" applyBorder="1" applyAlignment="1" applyProtection="1">
      <alignment horizontal="center" vertical="center" wrapText="1"/>
      <protection locked="0"/>
    </xf>
    <xf numFmtId="0" fontId="8" fillId="9" borderId="57" xfId="0" applyFont="1" applyFill="1" applyBorder="1" applyAlignment="1" applyProtection="1">
      <alignment horizontal="center" vertical="center" wrapText="1"/>
      <protection locked="0"/>
    </xf>
    <xf numFmtId="0" fontId="8" fillId="9" borderId="55" xfId="0" applyFont="1" applyFill="1" applyBorder="1" applyAlignment="1" applyProtection="1">
      <alignment horizontal="center" vertical="center" wrapText="1"/>
      <protection locked="0"/>
    </xf>
    <xf numFmtId="0" fontId="8" fillId="4" borderId="56" xfId="0" applyFont="1" applyFill="1" applyBorder="1" applyAlignment="1" applyProtection="1">
      <alignment horizontal="center" vertical="center" wrapText="1"/>
      <protection locked="0"/>
    </xf>
    <xf numFmtId="1" fontId="8" fillId="10" borderId="13" xfId="0" applyNumberFormat="1" applyFont="1" applyFill="1" applyBorder="1" applyAlignment="1" applyProtection="1">
      <alignment horizontal="center" vertical="center" wrapText="1"/>
    </xf>
    <xf numFmtId="0" fontId="8" fillId="4" borderId="4" xfId="0" applyFont="1" applyFill="1" applyBorder="1" applyAlignment="1" applyProtection="1">
      <alignment horizontal="center" vertical="center" wrapText="1"/>
    </xf>
    <xf numFmtId="1" fontId="8" fillId="13" borderId="23" xfId="0" applyNumberFormat="1" applyFont="1" applyFill="1" applyBorder="1" applyAlignment="1" applyProtection="1">
      <alignment horizontal="center" vertical="center" wrapText="1"/>
      <protection locked="0"/>
    </xf>
    <xf numFmtId="0" fontId="8" fillId="4" borderId="85" xfId="0" applyFont="1" applyFill="1" applyBorder="1" applyAlignment="1" applyProtection="1">
      <alignment horizontal="center" vertical="center" wrapText="1"/>
    </xf>
    <xf numFmtId="0" fontId="8" fillId="4" borderId="81" xfId="0" applyFont="1" applyFill="1" applyBorder="1" applyAlignment="1" applyProtection="1">
      <alignment horizontal="center" vertical="center" wrapText="1"/>
    </xf>
    <xf numFmtId="0" fontId="8" fillId="4" borderId="57" xfId="0" applyFont="1" applyFill="1" applyBorder="1" applyAlignment="1" applyProtection="1">
      <alignment horizontal="center" vertical="center" wrapText="1"/>
    </xf>
    <xf numFmtId="0" fontId="8" fillId="4" borderId="24" xfId="0" applyFont="1" applyFill="1" applyBorder="1" applyAlignment="1" applyProtection="1">
      <alignment horizontal="center" vertical="center" wrapText="1"/>
    </xf>
    <xf numFmtId="0" fontId="8" fillId="4" borderId="56" xfId="0" applyFont="1" applyFill="1" applyBorder="1" applyAlignment="1" applyProtection="1">
      <alignment horizontal="center" vertical="center" wrapText="1"/>
    </xf>
    <xf numFmtId="0" fontId="8" fillId="4" borderId="55" xfId="0" applyFont="1" applyFill="1" applyBorder="1" applyAlignment="1" applyProtection="1">
      <alignment horizontal="center" vertical="center" wrapText="1"/>
    </xf>
    <xf numFmtId="0" fontId="8" fillId="13" borderId="12" xfId="0" applyFont="1" applyFill="1" applyBorder="1" applyAlignment="1" applyProtection="1">
      <alignment horizontal="center" vertical="center" wrapText="1"/>
      <protection locked="0"/>
    </xf>
    <xf numFmtId="0" fontId="22" fillId="0" borderId="0" xfId="0" applyNumberFormat="1" applyFont="1" applyBorder="1" applyAlignment="1" applyProtection="1">
      <alignment horizontal="center"/>
      <protection locked="0"/>
    </xf>
    <xf numFmtId="0" fontId="9" fillId="0" borderId="20" xfId="0" applyNumberFormat="1" applyFont="1" applyFill="1" applyBorder="1" applyAlignment="1" applyProtection="1">
      <alignment horizontal="center"/>
    </xf>
    <xf numFmtId="0" fontId="22" fillId="0" borderId="0" xfId="4" applyNumberFormat="1" applyFont="1" applyAlignment="1" applyProtection="1">
      <alignment horizontal="center" vertical="center"/>
      <protection locked="0"/>
    </xf>
    <xf numFmtId="0" fontId="0" fillId="0" borderId="0" xfId="0" applyProtection="1"/>
    <xf numFmtId="0" fontId="8" fillId="0" borderId="0" xfId="0" applyFont="1" applyFill="1" applyAlignment="1" applyProtection="1">
      <alignment horizontal="center" vertical="center" wrapText="1"/>
    </xf>
    <xf numFmtId="0" fontId="8" fillId="0" borderId="1" xfId="0" applyFont="1" applyFill="1" applyBorder="1" applyAlignment="1" applyProtection="1">
      <alignment horizontal="center" vertical="center" wrapText="1"/>
    </xf>
    <xf numFmtId="0" fontId="8" fillId="2" borderId="6" xfId="0" applyFont="1" applyFill="1" applyBorder="1" applyAlignment="1" applyProtection="1">
      <alignment horizontal="center" vertical="center" wrapText="1"/>
    </xf>
    <xf numFmtId="0" fontId="8" fillId="2" borderId="10" xfId="0" applyFont="1" applyFill="1" applyBorder="1" applyAlignment="1" applyProtection="1">
      <alignment horizontal="center" vertical="center" wrapText="1"/>
    </xf>
    <xf numFmtId="0" fontId="8" fillId="2" borderId="3" xfId="0" applyFont="1" applyFill="1" applyBorder="1" applyAlignment="1" applyProtection="1">
      <alignment horizontal="center" vertical="center" wrapText="1"/>
    </xf>
    <xf numFmtId="0" fontId="8" fillId="2" borderId="4" xfId="0" applyFont="1" applyFill="1" applyBorder="1" applyAlignment="1" applyProtection="1">
      <alignment horizontal="center" vertical="center" wrapText="1"/>
    </xf>
    <xf numFmtId="0" fontId="8" fillId="2" borderId="5" xfId="0" applyFont="1" applyFill="1" applyBorder="1" applyAlignment="1" applyProtection="1">
      <alignment horizontal="center" vertical="center" wrapText="1"/>
    </xf>
    <xf numFmtId="0" fontId="8" fillId="2" borderId="47" xfId="0" applyFont="1" applyFill="1" applyBorder="1" applyAlignment="1" applyProtection="1">
      <alignment horizontal="center" vertical="center" wrapText="1"/>
    </xf>
    <xf numFmtId="0" fontId="8" fillId="0" borderId="18" xfId="0" applyFont="1" applyFill="1" applyBorder="1" applyAlignment="1" applyProtection="1">
      <alignment horizontal="center" vertical="center" wrapText="1"/>
    </xf>
    <xf numFmtId="0" fontId="8" fillId="0" borderId="0" xfId="0" applyFont="1" applyFill="1" applyBorder="1" applyAlignment="1" applyProtection="1">
      <alignment horizontal="center" vertical="center" wrapText="1"/>
    </xf>
    <xf numFmtId="0" fontId="8" fillId="0" borderId="9" xfId="0" applyFont="1" applyFill="1" applyBorder="1" applyAlignment="1" applyProtection="1">
      <alignment horizontal="center" vertical="center" wrapText="1"/>
    </xf>
    <xf numFmtId="0" fontId="8" fillId="0" borderId="10" xfId="0" applyFont="1" applyFill="1" applyBorder="1" applyAlignment="1" applyProtection="1">
      <alignment horizontal="center" vertical="center" wrapText="1"/>
    </xf>
    <xf numFmtId="0" fontId="8" fillId="0" borderId="28" xfId="0" applyFont="1" applyFill="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84" xfId="0" applyFont="1" applyBorder="1" applyAlignment="1" applyProtection="1">
      <alignment horizontal="center" vertical="center" wrapText="1"/>
    </xf>
    <xf numFmtId="0" fontId="8" fillId="0" borderId="27" xfId="0" applyFont="1" applyBorder="1" applyAlignment="1" applyProtection="1">
      <alignment horizontal="center" vertical="center" wrapText="1"/>
    </xf>
    <xf numFmtId="0" fontId="8" fillId="10" borderId="84" xfId="0" applyFont="1" applyFill="1" applyBorder="1" applyAlignment="1" applyProtection="1">
      <alignment horizontal="center" vertical="center" wrapText="1"/>
    </xf>
    <xf numFmtId="0" fontId="8" fillId="0" borderId="85" xfId="0" applyFont="1" applyBorder="1" applyAlignment="1" applyProtection="1">
      <alignment horizontal="center" vertical="center" wrapText="1"/>
    </xf>
    <xf numFmtId="1" fontId="8" fillId="0" borderId="18" xfId="0" applyNumberFormat="1" applyFont="1" applyBorder="1" applyAlignment="1" applyProtection="1">
      <alignment horizontal="center" vertical="center" wrapText="1"/>
    </xf>
    <xf numFmtId="1" fontId="8" fillId="0" borderId="27" xfId="0" applyNumberFormat="1" applyFont="1" applyBorder="1" applyAlignment="1" applyProtection="1">
      <alignment horizontal="center" vertical="center" wrapText="1"/>
    </xf>
    <xf numFmtId="1" fontId="8" fillId="0" borderId="29" xfId="0" applyNumberFormat="1" applyFont="1" applyBorder="1" applyAlignment="1" applyProtection="1">
      <alignment horizontal="center" vertical="center" wrapText="1"/>
    </xf>
    <xf numFmtId="1" fontId="8" fillId="0" borderId="11" xfId="0" applyNumberFormat="1" applyFont="1" applyBorder="1" applyAlignment="1" applyProtection="1">
      <alignment horizontal="center" vertical="center" wrapText="1"/>
    </xf>
    <xf numFmtId="1" fontId="8" fillId="0" borderId="31" xfId="0" applyNumberFormat="1" applyFont="1" applyBorder="1" applyAlignment="1" applyProtection="1">
      <alignment horizontal="center" vertical="center" wrapText="1"/>
    </xf>
    <xf numFmtId="1" fontId="8" fillId="0" borderId="13" xfId="0" applyNumberFormat="1" applyFont="1" applyBorder="1" applyAlignment="1" applyProtection="1">
      <alignment horizontal="center" vertical="center" wrapText="1"/>
    </xf>
    <xf numFmtId="0" fontId="8" fillId="0" borderId="26" xfId="0" applyFont="1" applyBorder="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29" xfId="0" applyFont="1" applyBorder="1" applyAlignment="1" applyProtection="1">
      <alignment horizontal="center" vertical="center" wrapText="1"/>
    </xf>
    <xf numFmtId="1" fontId="8" fillId="0" borderId="84" xfId="0" applyNumberFormat="1" applyFont="1" applyBorder="1" applyAlignment="1" applyProtection="1">
      <alignment horizontal="center" vertical="center" wrapText="1"/>
    </xf>
    <xf numFmtId="0" fontId="8" fillId="0" borderId="11" xfId="0" applyFont="1" applyFill="1" applyBorder="1" applyAlignment="1" applyProtection="1">
      <alignment horizontal="center" vertical="center" wrapText="1"/>
    </xf>
    <xf numFmtId="0" fontId="8" fillId="0" borderId="0" xfId="0" applyFont="1" applyBorder="1" applyAlignment="1" applyProtection="1">
      <alignment vertical="center" wrapText="1"/>
    </xf>
    <xf numFmtId="0" fontId="8" fillId="0" borderId="7" xfId="0" applyFont="1" applyFill="1" applyBorder="1" applyAlignment="1" applyProtection="1">
      <alignment horizontal="center" vertical="center" wrapText="1"/>
    </xf>
    <xf numFmtId="0" fontId="8" fillId="0" borderId="4" xfId="0" applyFont="1" applyFill="1" applyBorder="1" applyAlignment="1" applyProtection="1">
      <alignment horizontal="center" vertical="center" wrapText="1"/>
    </xf>
    <xf numFmtId="2" fontId="8" fillId="4" borderId="21" xfId="0" applyNumberFormat="1" applyFont="1" applyFill="1" applyBorder="1" applyAlignment="1" applyProtection="1">
      <alignment horizontal="center" vertical="center" wrapText="1"/>
    </xf>
    <xf numFmtId="2" fontId="8" fillId="4" borderId="22" xfId="0" applyNumberFormat="1" applyFont="1" applyFill="1" applyBorder="1" applyAlignment="1" applyProtection="1">
      <alignment horizontal="center" vertical="center" wrapText="1"/>
    </xf>
    <xf numFmtId="2" fontId="8" fillId="4" borderId="13" xfId="0" applyNumberFormat="1" applyFont="1" applyFill="1" applyBorder="1" applyAlignment="1" applyProtection="1">
      <alignment horizontal="center" vertical="center" wrapText="1"/>
    </xf>
    <xf numFmtId="0" fontId="8" fillId="0" borderId="8" xfId="0" applyFont="1" applyFill="1" applyBorder="1" applyAlignment="1" applyProtection="1">
      <alignment horizontal="center" vertical="center" wrapText="1"/>
    </xf>
    <xf numFmtId="0" fontId="8" fillId="0" borderId="47" xfId="0" applyFont="1" applyFill="1" applyBorder="1" applyAlignment="1" applyProtection="1">
      <alignment horizontal="center" vertical="center" wrapText="1"/>
    </xf>
    <xf numFmtId="2" fontId="8" fillId="0" borderId="0" xfId="0" applyNumberFormat="1" applyFont="1" applyFill="1" applyBorder="1" applyAlignment="1" applyProtection="1">
      <alignment horizontal="center" vertical="center" wrapText="1"/>
    </xf>
    <xf numFmtId="0" fontId="0" fillId="0" borderId="28" xfId="0" applyBorder="1" applyProtection="1"/>
    <xf numFmtId="0" fontId="0" fillId="0" borderId="10" xfId="0" applyBorder="1" applyProtection="1"/>
    <xf numFmtId="0" fontId="0" fillId="0" borderId="0" xfId="0" applyBorder="1" applyProtection="1"/>
    <xf numFmtId="0" fontId="0" fillId="0" borderId="4" xfId="0" applyBorder="1" applyProtection="1"/>
    <xf numFmtId="0" fontId="0" fillId="0" borderId="1" xfId="0" applyBorder="1" applyProtection="1"/>
    <xf numFmtId="0" fontId="0" fillId="0" borderId="47" xfId="0" applyBorder="1" applyProtection="1"/>
    <xf numFmtId="2" fontId="8" fillId="4" borderId="68" xfId="0" applyNumberFormat="1" applyFont="1" applyFill="1" applyBorder="1" applyAlignment="1" applyProtection="1">
      <alignment horizontal="center" vertical="center" wrapText="1"/>
    </xf>
    <xf numFmtId="2" fontId="8" fillId="4" borderId="16" xfId="0" applyNumberFormat="1" applyFont="1" applyFill="1" applyBorder="1" applyAlignment="1" applyProtection="1">
      <alignment horizontal="center" vertical="center" wrapText="1"/>
    </xf>
    <xf numFmtId="2" fontId="8" fillId="4" borderId="59" xfId="0" applyNumberFormat="1" applyFont="1" applyFill="1" applyBorder="1" applyAlignment="1" applyProtection="1">
      <alignment horizontal="center" vertical="center" wrapText="1"/>
    </xf>
    <xf numFmtId="2" fontId="8" fillId="4" borderId="17" xfId="0" applyNumberFormat="1" applyFont="1" applyFill="1" applyBorder="1" applyAlignment="1" applyProtection="1">
      <alignment horizontal="center" vertical="center" wrapText="1"/>
    </xf>
    <xf numFmtId="2" fontId="8" fillId="4" borderId="60" xfId="0" applyNumberFormat="1" applyFont="1" applyFill="1" applyBorder="1" applyAlignment="1" applyProtection="1">
      <alignment horizontal="center" vertical="center" wrapText="1"/>
    </xf>
    <xf numFmtId="2" fontId="8" fillId="4" borderId="31" xfId="0" applyNumberFormat="1" applyFont="1" applyFill="1" applyBorder="1" applyAlignment="1" applyProtection="1">
      <alignment horizontal="center" vertical="center" wrapText="1"/>
    </xf>
    <xf numFmtId="0" fontId="18" fillId="0" borderId="0" xfId="0" applyFont="1" applyProtection="1"/>
    <xf numFmtId="1" fontId="0" fillId="0" borderId="0" xfId="0" applyNumberFormat="1" applyProtection="1"/>
    <xf numFmtId="0" fontId="7" fillId="0" borderId="0" xfId="0" applyFont="1" applyAlignment="1" applyProtection="1">
      <alignment horizontal="center" vertical="center"/>
      <protection locked="0"/>
    </xf>
    <xf numFmtId="0" fontId="7" fillId="0" borderId="0" xfId="0" applyFont="1" applyAlignment="1" applyProtection="1">
      <alignment vertical="center" wrapText="1"/>
      <protection locked="0"/>
    </xf>
    <xf numFmtId="0" fontId="11" fillId="0" borderId="1" xfId="0" applyFont="1" applyBorder="1" applyAlignment="1" applyProtection="1">
      <alignment vertical="center" wrapText="1"/>
      <protection locked="0"/>
    </xf>
    <xf numFmtId="0" fontId="8" fillId="0" borderId="0" xfId="0" applyFont="1" applyFill="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1" fontId="8" fillId="9" borderId="57" xfId="0" applyNumberFormat="1" applyFont="1" applyFill="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9" fillId="0" borderId="0" xfId="0" applyFont="1" applyAlignment="1" applyProtection="1"/>
    <xf numFmtId="0" fontId="21" fillId="0" borderId="0" xfId="0" applyFont="1" applyAlignment="1" applyProtection="1"/>
    <xf numFmtId="0" fontId="21" fillId="0" borderId="0" xfId="0" applyFont="1" applyProtection="1"/>
    <xf numFmtId="0" fontId="9" fillId="0" borderId="0" xfId="0" applyFont="1" applyProtection="1"/>
    <xf numFmtId="0" fontId="18" fillId="0" borderId="20" xfId="0" applyNumberFormat="1" applyFont="1" applyBorder="1" applyProtection="1"/>
    <xf numFmtId="0" fontId="0" fillId="0" borderId="20" xfId="0" applyBorder="1" applyAlignment="1" applyProtection="1">
      <alignment horizontal="center"/>
    </xf>
    <xf numFmtId="0" fontId="0" fillId="0" borderId="0" xfId="0" applyBorder="1" applyAlignment="1" applyProtection="1">
      <alignment horizontal="center"/>
    </xf>
    <xf numFmtId="0" fontId="9" fillId="0" borderId="0" xfId="3" applyBorder="1" applyProtection="1"/>
    <xf numFmtId="0" fontId="9" fillId="0" borderId="0" xfId="0" applyNumberFormat="1" applyFont="1" applyFill="1" applyBorder="1" applyProtection="1"/>
    <xf numFmtId="0" fontId="9" fillId="0" borderId="0" xfId="0" applyNumberFormat="1" applyFont="1" applyFill="1" applyAlignment="1" applyProtection="1"/>
    <xf numFmtId="0" fontId="9" fillId="0" borderId="0" xfId="0" applyNumberFormat="1" applyFont="1" applyBorder="1" applyAlignment="1" applyProtection="1"/>
    <xf numFmtId="0" fontId="9" fillId="0" borderId="0" xfId="0" applyNumberFormat="1" applyFont="1" applyAlignment="1" applyProtection="1"/>
    <xf numFmtId="0" fontId="18" fillId="0" borderId="0" xfId="0" applyNumberFormat="1" applyFont="1" applyAlignment="1" applyProtection="1"/>
    <xf numFmtId="0" fontId="9" fillId="0" borderId="0" xfId="0" applyNumberFormat="1" applyFont="1" applyFill="1" applyAlignment="1" applyProtection="1">
      <alignment horizontal="left"/>
    </xf>
    <xf numFmtId="0" fontId="18" fillId="0" borderId="0" xfId="0" applyNumberFormat="1" applyFont="1" applyFill="1" applyAlignment="1" applyProtection="1">
      <alignment horizontal="center"/>
    </xf>
    <xf numFmtId="0" fontId="18" fillId="0" borderId="0" xfId="0" applyNumberFormat="1" applyFont="1" applyAlignment="1" applyProtection="1">
      <alignment horizontal="right"/>
    </xf>
    <xf numFmtId="0" fontId="22" fillId="0" borderId="0" xfId="0" applyFont="1" applyAlignment="1" applyProtection="1">
      <alignment horizontal="center"/>
      <protection locked="0"/>
    </xf>
    <xf numFmtId="0" fontId="0" fillId="0" borderId="20" xfId="0" applyBorder="1" applyProtection="1">
      <protection locked="0"/>
    </xf>
    <xf numFmtId="0" fontId="9" fillId="0" borderId="20" xfId="3" applyBorder="1" applyProtection="1">
      <protection locked="0"/>
    </xf>
    <xf numFmtId="0" fontId="18" fillId="0" borderId="0" xfId="4" applyNumberFormat="1" applyFont="1" applyAlignment="1" applyProtection="1">
      <protection locked="0"/>
    </xf>
    <xf numFmtId="0" fontId="29" fillId="2" borderId="0" xfId="0" applyFont="1" applyFill="1" applyBorder="1" applyAlignment="1">
      <alignment horizontal="left" vertical="center"/>
    </xf>
    <xf numFmtId="0" fontId="35" fillId="5" borderId="0" xfId="0" applyFont="1" applyFill="1" applyBorder="1" applyAlignment="1">
      <alignment vertical="center"/>
    </xf>
    <xf numFmtId="0" fontId="12" fillId="2" borderId="0" xfId="0" applyFont="1" applyFill="1" applyBorder="1" applyAlignment="1">
      <alignment horizontal="left" vertical="center"/>
    </xf>
    <xf numFmtId="0" fontId="35" fillId="5" borderId="0" xfId="0" applyFont="1" applyFill="1" applyAlignment="1">
      <alignment vertical="center"/>
    </xf>
    <xf numFmtId="0" fontId="37" fillId="2" borderId="0" xfId="7" applyFont="1" applyFill="1" applyBorder="1" applyAlignment="1" applyProtection="1"/>
    <xf numFmtId="0" fontId="35" fillId="5" borderId="0" xfId="0" applyFont="1" applyFill="1"/>
    <xf numFmtId="0" fontId="42" fillId="14" borderId="9" xfId="0" applyFont="1" applyFill="1" applyBorder="1" applyAlignment="1" applyProtection="1">
      <alignment horizontal="center" vertical="center" wrapText="1"/>
    </xf>
    <xf numFmtId="0" fontId="42" fillId="14" borderId="10" xfId="0" applyFont="1" applyFill="1" applyBorder="1" applyAlignment="1" applyProtection="1">
      <alignment horizontal="center" vertical="center" wrapText="1"/>
    </xf>
    <xf numFmtId="0" fontId="42" fillId="14" borderId="48" xfId="0" applyFont="1" applyFill="1" applyBorder="1" applyAlignment="1" applyProtection="1">
      <alignment horizontal="center" vertical="center" wrapText="1"/>
    </xf>
    <xf numFmtId="0" fontId="42" fillId="14" borderId="28" xfId="0" applyFont="1" applyFill="1" applyBorder="1" applyAlignment="1" applyProtection="1">
      <alignment horizontal="center" vertical="center" wrapText="1"/>
    </xf>
    <xf numFmtId="0" fontId="42" fillId="14" borderId="78" xfId="0" applyFont="1" applyFill="1" applyBorder="1" applyAlignment="1" applyProtection="1">
      <alignment horizontal="center" vertical="center" wrapText="1"/>
    </xf>
    <xf numFmtId="0" fontId="42" fillId="14" borderId="44" xfId="0" applyFont="1" applyFill="1" applyBorder="1" applyAlignment="1" applyProtection="1">
      <alignment horizontal="center" vertical="center" wrapText="1"/>
    </xf>
    <xf numFmtId="0" fontId="42" fillId="14" borderId="79" xfId="0" applyFont="1" applyFill="1" applyBorder="1" applyAlignment="1" applyProtection="1">
      <alignment horizontal="center" vertical="center" wrapText="1"/>
    </xf>
    <xf numFmtId="0" fontId="42" fillId="14" borderId="6" xfId="0" applyFont="1" applyFill="1" applyBorder="1" applyAlignment="1" applyProtection="1">
      <alignment horizontal="center" vertical="center" wrapText="1"/>
    </xf>
    <xf numFmtId="0" fontId="42" fillId="14" borderId="36" xfId="0" applyFont="1" applyFill="1" applyBorder="1" applyAlignment="1" applyProtection="1">
      <alignment horizontal="center" vertical="center" wrapText="1"/>
    </xf>
    <xf numFmtId="0" fontId="42" fillId="14" borderId="2" xfId="0" applyFont="1" applyFill="1" applyBorder="1" applyAlignment="1" applyProtection="1">
      <alignment horizontal="center" vertical="center" wrapText="1"/>
    </xf>
    <xf numFmtId="0" fontId="42" fillId="14" borderId="32" xfId="0" applyFont="1" applyFill="1" applyBorder="1" applyAlignment="1" applyProtection="1">
      <alignment horizontal="center" vertical="center" wrapText="1"/>
    </xf>
    <xf numFmtId="0" fontId="45" fillId="0" borderId="0" xfId="0" applyFont="1" applyAlignment="1"/>
    <xf numFmtId="0" fontId="21" fillId="0" borderId="20" xfId="0" applyFont="1" applyFill="1" applyBorder="1" applyAlignment="1">
      <alignment horizontal="center" vertical="center" wrapText="1"/>
    </xf>
    <xf numFmtId="49" fontId="18" fillId="9" borderId="82" xfId="0" applyNumberFormat="1" applyFont="1" applyFill="1" applyBorder="1" applyAlignment="1" applyProtection="1">
      <alignment horizontal="center" vertical="center"/>
    </xf>
    <xf numFmtId="49" fontId="9" fillId="0" borderId="67" xfId="0" applyNumberFormat="1" applyFont="1" applyFill="1" applyBorder="1" applyAlignment="1" applyProtection="1">
      <alignment horizontal="center" vertical="center"/>
    </xf>
    <xf numFmtId="49" fontId="18" fillId="9" borderId="67" xfId="0" applyNumberFormat="1" applyFont="1" applyFill="1" applyBorder="1" applyAlignment="1" applyProtection="1">
      <alignment horizontal="center" vertical="center"/>
    </xf>
    <xf numFmtId="0" fontId="9" fillId="0" borderId="67" xfId="0" applyNumberFormat="1" applyFont="1" applyFill="1" applyBorder="1" applyAlignment="1" applyProtection="1">
      <alignment horizontal="center" vertical="center"/>
    </xf>
    <xf numFmtId="0" fontId="31" fillId="14" borderId="50" xfId="0" applyNumberFormat="1" applyFont="1" applyFill="1" applyBorder="1" applyAlignment="1" applyProtection="1">
      <alignment horizontal="center"/>
    </xf>
    <xf numFmtId="0" fontId="31" fillId="14" borderId="54" xfId="0" applyNumberFormat="1" applyFont="1" applyFill="1" applyBorder="1" applyAlignment="1" applyProtection="1">
      <alignment horizontal="center"/>
    </xf>
    <xf numFmtId="0" fontId="31" fillId="14" borderId="51" xfId="0" applyNumberFormat="1" applyFont="1" applyFill="1" applyBorder="1" applyAlignment="1" applyProtection="1">
      <alignment horizontal="center"/>
    </xf>
    <xf numFmtId="0" fontId="31" fillId="14" borderId="52" xfId="0" applyNumberFormat="1" applyFont="1" applyFill="1" applyBorder="1" applyAlignment="1" applyProtection="1">
      <alignment horizontal="center"/>
    </xf>
    <xf numFmtId="0" fontId="31" fillId="14" borderId="48" xfId="0" applyNumberFormat="1" applyFont="1" applyFill="1" applyBorder="1" applyAlignment="1" applyProtection="1">
      <alignment horizontal="center"/>
    </xf>
    <xf numFmtId="1" fontId="9" fillId="17" borderId="20" xfId="2" applyNumberFormat="1" applyFont="1" applyFill="1" applyBorder="1" applyProtection="1"/>
    <xf numFmtId="0" fontId="6" fillId="0" borderId="67" xfId="0" applyNumberFormat="1" applyFont="1" applyBorder="1" applyAlignment="1" applyProtection="1">
      <alignment horizontal="left" vertical="center" wrapText="1" indent="1"/>
    </xf>
    <xf numFmtId="0" fontId="9" fillId="0" borderId="67" xfId="0" applyNumberFormat="1" applyFont="1" applyBorder="1" applyAlignment="1" applyProtection="1">
      <alignment horizontal="left" vertical="center" wrapText="1" indent="1"/>
    </xf>
    <xf numFmtId="49" fontId="6" fillId="0" borderId="67" xfId="0" applyNumberFormat="1" applyFont="1" applyFill="1" applyBorder="1" applyAlignment="1" applyProtection="1">
      <alignment horizontal="center" vertical="center"/>
    </xf>
    <xf numFmtId="0" fontId="6" fillId="0" borderId="67" xfId="0" applyNumberFormat="1" applyFont="1" applyBorder="1" applyAlignment="1" applyProtection="1">
      <alignment horizontal="left" vertical="center" wrapText="1"/>
    </xf>
    <xf numFmtId="0" fontId="9" fillId="0" borderId="67" xfId="0" applyNumberFormat="1" applyFont="1" applyBorder="1" applyAlignment="1" applyProtection="1">
      <alignment horizontal="left" vertical="center" wrapText="1"/>
    </xf>
    <xf numFmtId="0" fontId="51" fillId="14" borderId="82" xfId="0" applyNumberFormat="1" applyFont="1" applyFill="1" applyBorder="1" applyAlignment="1" applyProtection="1">
      <alignment vertical="center" wrapText="1"/>
    </xf>
    <xf numFmtId="0" fontId="51" fillId="14" borderId="67" xfId="0" applyNumberFormat="1" applyFont="1" applyFill="1" applyBorder="1" applyAlignment="1" applyProtection="1">
      <alignment vertical="center" wrapText="1"/>
    </xf>
    <xf numFmtId="0" fontId="9" fillId="14" borderId="20" xfId="0" applyNumberFormat="1" applyFont="1" applyFill="1" applyBorder="1" applyProtection="1"/>
    <xf numFmtId="49" fontId="9" fillId="14" borderId="20" xfId="0" applyNumberFormat="1" applyFont="1" applyFill="1" applyBorder="1" applyAlignment="1" applyProtection="1">
      <alignment horizontal="center"/>
    </xf>
    <xf numFmtId="0" fontId="9" fillId="0" borderId="0" xfId="0" applyNumberFormat="1" applyFont="1" applyFill="1" applyBorder="1" applyAlignment="1" applyProtection="1">
      <alignment horizontal="left"/>
    </xf>
    <xf numFmtId="0" fontId="31" fillId="14" borderId="53" xfId="0" applyNumberFormat="1" applyFont="1" applyFill="1" applyBorder="1" applyAlignment="1" applyProtection="1">
      <alignment horizontal="center"/>
    </xf>
    <xf numFmtId="0" fontId="56" fillId="0" borderId="20" xfId="8" applyFont="1" applyBorder="1" applyAlignment="1" applyProtection="1">
      <alignment horizontal="left" vertical="center" wrapText="1"/>
      <protection locked="0"/>
    </xf>
    <xf numFmtId="0" fontId="6" fillId="0" borderId="20" xfId="10" applyFont="1" applyBorder="1" applyProtection="1">
      <protection locked="0"/>
    </xf>
    <xf numFmtId="0" fontId="18" fillId="0" borderId="20" xfId="10" applyFont="1" applyBorder="1" applyProtection="1">
      <protection locked="0"/>
    </xf>
    <xf numFmtId="0" fontId="6" fillId="0" borderId="0" xfId="10" applyFont="1" applyProtection="1">
      <protection locked="0"/>
    </xf>
    <xf numFmtId="0" fontId="18" fillId="0" borderId="0" xfId="10" applyFont="1" applyProtection="1">
      <protection locked="0"/>
    </xf>
    <xf numFmtId="0" fontId="6" fillId="12" borderId="20" xfId="10" applyFont="1" applyFill="1" applyBorder="1" applyProtection="1">
      <protection locked="0"/>
    </xf>
    <xf numFmtId="0" fontId="54" fillId="12" borderId="20" xfId="8" applyFont="1" applyFill="1" applyBorder="1" applyAlignment="1" applyProtection="1">
      <alignment horizontal="center" vertical="center" wrapText="1"/>
      <protection locked="0"/>
    </xf>
    <xf numFmtId="0" fontId="18" fillId="0" borderId="20" xfId="10" applyFont="1" applyBorder="1" applyAlignment="1" applyProtection="1">
      <alignment horizontal="center" vertical="center"/>
      <protection locked="0"/>
    </xf>
    <xf numFmtId="0" fontId="6" fillId="12" borderId="20" xfId="10" applyFont="1" applyFill="1" applyBorder="1" applyAlignment="1" applyProtection="1">
      <alignment horizontal="center" vertical="center"/>
      <protection locked="0"/>
    </xf>
    <xf numFmtId="0" fontId="6" fillId="0" borderId="20" xfId="10" applyFont="1" applyBorder="1" applyAlignment="1" applyProtection="1">
      <alignment horizontal="center" vertical="center"/>
      <protection locked="0"/>
    </xf>
    <xf numFmtId="0" fontId="55" fillId="0" borderId="20" xfId="8" applyFont="1" applyBorder="1" applyAlignment="1" applyProtection="1">
      <alignment wrapText="1"/>
      <protection locked="0"/>
    </xf>
    <xf numFmtId="0" fontId="18" fillId="0" borderId="20" xfId="8" applyFont="1" applyBorder="1" applyProtection="1">
      <protection locked="0"/>
    </xf>
    <xf numFmtId="0" fontId="18" fillId="12" borderId="20" xfId="8" applyFont="1" applyFill="1" applyBorder="1" applyProtection="1">
      <protection locked="0"/>
    </xf>
    <xf numFmtId="0" fontId="6" fillId="0" borderId="20" xfId="8" applyFont="1" applyBorder="1" applyAlignment="1" applyProtection="1">
      <alignment horizontal="center"/>
      <protection locked="0"/>
    </xf>
    <xf numFmtId="0" fontId="18" fillId="0" borderId="34" xfId="0" applyFont="1" applyBorder="1" applyAlignment="1">
      <alignment horizontal="center" vertical="center"/>
    </xf>
    <xf numFmtId="0" fontId="0" fillId="0" borderId="34" xfId="0" applyBorder="1"/>
    <xf numFmtId="16" fontId="18" fillId="0" borderId="34" xfId="0" applyNumberFormat="1" applyFont="1" applyBorder="1" applyAlignment="1">
      <alignment horizontal="center" vertical="center"/>
    </xf>
    <xf numFmtId="0" fontId="32" fillId="0" borderId="0" xfId="5" applyFont="1" applyAlignment="1">
      <alignment vertical="top" wrapText="1"/>
    </xf>
    <xf numFmtId="0" fontId="18" fillId="0" borderId="0" xfId="0" applyFont="1" applyBorder="1" applyAlignment="1">
      <alignment horizontal="center" vertical="center" wrapText="1"/>
    </xf>
    <xf numFmtId="0" fontId="18" fillId="0" borderId="0" xfId="0" applyFont="1" applyAlignment="1">
      <alignment horizontal="center" vertical="center" wrapText="1"/>
    </xf>
    <xf numFmtId="49" fontId="18" fillId="0" borderId="20" xfId="0" applyNumberFormat="1" applyFont="1" applyBorder="1" applyAlignment="1">
      <alignment horizontal="center" vertical="center"/>
    </xf>
    <xf numFmtId="49" fontId="18" fillId="0" borderId="20" xfId="0" applyNumberFormat="1" applyFont="1" applyFill="1" applyBorder="1" applyAlignment="1">
      <alignment horizontal="center" vertical="center"/>
    </xf>
    <xf numFmtId="0" fontId="6" fillId="0" borderId="0" xfId="0" applyFont="1" applyProtection="1">
      <protection locked="0"/>
    </xf>
    <xf numFmtId="0" fontId="6" fillId="0" borderId="0" xfId="5" applyFont="1" applyProtection="1">
      <protection locked="0"/>
    </xf>
    <xf numFmtId="0" fontId="18" fillId="0" borderId="0" xfId="5" applyFont="1" applyFill="1"/>
    <xf numFmtId="49" fontId="18" fillId="0" borderId="18" xfId="5" applyNumberFormat="1" applyFont="1" applyFill="1" applyBorder="1" applyAlignment="1" applyProtection="1">
      <alignment horizontal="center" vertical="center" wrapText="1"/>
    </xf>
    <xf numFmtId="0" fontId="18" fillId="0" borderId="0" xfId="0" applyFont="1" applyFill="1" applyBorder="1" applyAlignment="1">
      <alignment horizontal="center" vertical="center" wrapText="1"/>
    </xf>
    <xf numFmtId="0" fontId="6" fillId="0" borderId="0" xfId="0" applyFont="1"/>
    <xf numFmtId="0" fontId="18" fillId="0" borderId="0" xfId="0" applyFont="1" applyFill="1" applyAlignment="1">
      <alignment horizontal="center"/>
    </xf>
    <xf numFmtId="0" fontId="56" fillId="0" borderId="67" xfId="0" applyFont="1" applyFill="1" applyBorder="1" applyAlignment="1">
      <alignment horizontal="left" vertical="center" wrapText="1"/>
    </xf>
    <xf numFmtId="0" fontId="56" fillId="0" borderId="67" xfId="0" applyFont="1" applyFill="1" applyBorder="1" applyAlignment="1">
      <alignment horizontal="left" vertical="center" wrapText="1" indent="1"/>
    </xf>
    <xf numFmtId="0" fontId="18" fillId="0" borderId="0" xfId="10" applyNumberFormat="1" applyFont="1" applyAlignment="1" applyProtection="1">
      <protection locked="0"/>
    </xf>
    <xf numFmtId="0" fontId="43" fillId="12" borderId="50" xfId="10" applyNumberFormat="1" applyFont="1" applyFill="1" applyBorder="1" applyAlignment="1" applyProtection="1">
      <alignment horizontal="center"/>
    </xf>
    <xf numFmtId="0" fontId="43" fillId="12" borderId="52" xfId="10" applyNumberFormat="1" applyFont="1" applyFill="1" applyBorder="1" applyAlignment="1" applyProtection="1">
      <alignment horizontal="center"/>
    </xf>
    <xf numFmtId="0" fontId="43" fillId="12" borderId="51" xfId="10" applyNumberFormat="1" applyFont="1" applyFill="1" applyBorder="1" applyAlignment="1" applyProtection="1">
      <alignment horizontal="center"/>
    </xf>
    <xf numFmtId="0" fontId="43" fillId="12" borderId="76" xfId="10" applyNumberFormat="1" applyFont="1" applyFill="1" applyBorder="1" applyAlignment="1" applyProtection="1">
      <alignment horizontal="center"/>
    </xf>
    <xf numFmtId="0" fontId="43" fillId="12" borderId="73" xfId="10" applyNumberFormat="1" applyFont="1" applyFill="1" applyBorder="1" applyAlignment="1" applyProtection="1">
      <alignment horizontal="center"/>
    </xf>
    <xf numFmtId="49" fontId="46" fillId="14" borderId="24" xfId="10" applyNumberFormat="1" applyFont="1" applyFill="1" applyBorder="1" applyAlignment="1" applyProtection="1">
      <alignment horizontal="left" vertical="center" wrapText="1"/>
    </xf>
    <xf numFmtId="49" fontId="24" fillId="9" borderId="56" xfId="10" applyNumberFormat="1" applyFont="1" applyFill="1" applyBorder="1" applyAlignment="1" applyProtection="1">
      <alignment horizontal="center" wrapText="1"/>
    </xf>
    <xf numFmtId="1" fontId="45" fillId="0" borderId="24" xfId="16" applyNumberFormat="1" applyFont="1" applyFill="1" applyBorder="1" applyProtection="1">
      <protection locked="0"/>
    </xf>
    <xf numFmtId="1" fontId="45" fillId="0" borderId="25" xfId="16" applyNumberFormat="1" applyFont="1" applyFill="1" applyBorder="1" applyProtection="1">
      <protection locked="0"/>
    </xf>
    <xf numFmtId="1" fontId="45" fillId="16" borderId="25" xfId="16" applyNumberFormat="1" applyFont="1" applyFill="1" applyBorder="1" applyProtection="1"/>
    <xf numFmtId="1" fontId="45" fillId="16" borderId="25" xfId="10" applyNumberFormat="1" applyFont="1" applyFill="1" applyBorder="1" applyProtection="1"/>
    <xf numFmtId="1" fontId="45" fillId="16" borderId="56" xfId="10" applyNumberFormat="1" applyFont="1" applyFill="1" applyBorder="1" applyProtection="1"/>
    <xf numFmtId="1" fontId="45" fillId="0" borderId="56" xfId="16" applyNumberFormat="1" applyFont="1" applyFill="1" applyBorder="1" applyProtection="1">
      <protection locked="0"/>
    </xf>
    <xf numFmtId="49" fontId="46" fillId="14" borderId="15" xfId="10" applyNumberFormat="1" applyFont="1" applyFill="1" applyBorder="1" applyAlignment="1" applyProtection="1">
      <alignment horizontal="left" vertical="center" wrapText="1"/>
    </xf>
    <xf numFmtId="49" fontId="24" fillId="9" borderId="49" xfId="10" applyNumberFormat="1" applyFont="1" applyFill="1" applyBorder="1" applyAlignment="1" applyProtection="1">
      <alignment horizontal="center" wrapText="1"/>
    </xf>
    <xf numFmtId="1" fontId="45" fillId="0" borderId="15" xfId="16" applyNumberFormat="1" applyFont="1" applyFill="1" applyBorder="1" applyProtection="1">
      <protection locked="0"/>
    </xf>
    <xf numFmtId="1" fontId="45" fillId="0" borderId="20" xfId="16" applyNumberFormat="1" applyFont="1" applyFill="1" applyBorder="1" applyProtection="1">
      <protection locked="0"/>
    </xf>
    <xf numFmtId="1" fontId="45" fillId="16" borderId="20" xfId="16" applyNumberFormat="1" applyFont="1" applyFill="1" applyBorder="1" applyProtection="1"/>
    <xf numFmtId="1" fontId="45" fillId="16" borderId="20" xfId="10" applyNumberFormat="1" applyFont="1" applyFill="1" applyBorder="1" applyProtection="1"/>
    <xf numFmtId="1" fontId="45" fillId="16" borderId="49" xfId="10" applyNumberFormat="1" applyFont="1" applyFill="1" applyBorder="1" applyProtection="1"/>
    <xf numFmtId="1" fontId="45" fillId="0" borderId="49" xfId="16" applyNumberFormat="1" applyFont="1" applyFill="1" applyBorder="1" applyProtection="1">
      <protection locked="0"/>
    </xf>
    <xf numFmtId="49" fontId="23" fillId="0" borderId="15" xfId="10" applyNumberFormat="1" applyFont="1" applyBorder="1" applyAlignment="1" applyProtection="1">
      <alignment horizontal="left" vertical="center" wrapText="1"/>
    </xf>
    <xf numFmtId="49" fontId="23" fillId="0" borderId="49" xfId="10" applyNumberFormat="1" applyFont="1" applyBorder="1" applyAlignment="1" applyProtection="1">
      <alignment horizontal="center" wrapText="1"/>
    </xf>
    <xf numFmtId="1" fontId="50" fillId="0" borderId="15" xfId="16" applyNumberFormat="1" applyFont="1" applyFill="1" applyBorder="1" applyProtection="1">
      <protection locked="0"/>
    </xf>
    <xf numFmtId="1" fontId="50" fillId="0" borderId="20" xfId="16" applyNumberFormat="1" applyFont="1" applyFill="1" applyBorder="1" applyProtection="1">
      <protection locked="0"/>
    </xf>
    <xf numFmtId="1" fontId="50" fillId="0" borderId="49" xfId="16" applyNumberFormat="1" applyFont="1" applyFill="1" applyBorder="1" applyProtection="1">
      <protection locked="0"/>
    </xf>
    <xf numFmtId="49" fontId="23" fillId="0" borderId="15" xfId="10" applyNumberFormat="1" applyFont="1" applyBorder="1" applyAlignment="1" applyProtection="1">
      <alignment horizontal="left" vertical="center" wrapText="1" indent="1"/>
    </xf>
    <xf numFmtId="49" fontId="23" fillId="0" borderId="15" xfId="10" applyNumberFormat="1" applyFont="1" applyFill="1" applyBorder="1" applyAlignment="1" applyProtection="1">
      <alignment horizontal="left" vertical="center" wrapText="1"/>
    </xf>
    <xf numFmtId="49" fontId="23" fillId="0" borderId="49" xfId="10" applyNumberFormat="1" applyFont="1" applyFill="1" applyBorder="1" applyAlignment="1" applyProtection="1">
      <alignment horizontal="center" wrapText="1"/>
    </xf>
    <xf numFmtId="49" fontId="23" fillId="0" borderId="15" xfId="10" applyNumberFormat="1" applyFont="1" applyFill="1" applyBorder="1" applyAlignment="1" applyProtection="1">
      <alignment horizontal="left" vertical="center" wrapText="1" indent="1"/>
    </xf>
    <xf numFmtId="0" fontId="23" fillId="0" borderId="15" xfId="10" applyNumberFormat="1" applyFont="1" applyBorder="1" applyAlignment="1" applyProtection="1">
      <alignment horizontal="left" indent="1"/>
    </xf>
    <xf numFmtId="0" fontId="23" fillId="0" borderId="15" xfId="10" applyNumberFormat="1" applyFont="1" applyBorder="1" applyAlignment="1" applyProtection="1">
      <alignment horizontal="left" vertical="center" wrapText="1" indent="1"/>
    </xf>
    <xf numFmtId="49" fontId="23" fillId="0" borderId="49" xfId="10" applyNumberFormat="1" applyFont="1" applyFill="1" applyBorder="1" applyAlignment="1" applyProtection="1">
      <alignment horizontal="center"/>
    </xf>
    <xf numFmtId="49" fontId="24" fillId="9" borderId="49" xfId="10" applyNumberFormat="1" applyFont="1" applyFill="1" applyBorder="1" applyAlignment="1" applyProtection="1">
      <alignment horizontal="center"/>
    </xf>
    <xf numFmtId="49" fontId="24" fillId="9" borderId="49" xfId="10" applyNumberFormat="1" applyFont="1" applyFill="1" applyBorder="1" applyAlignment="1" applyProtection="1">
      <alignment horizontal="center" vertical="center"/>
    </xf>
    <xf numFmtId="49" fontId="23" fillId="2" borderId="49" xfId="10" applyNumberFormat="1" applyFont="1" applyFill="1" applyBorder="1" applyAlignment="1" applyProtection="1">
      <alignment horizontal="center"/>
    </xf>
    <xf numFmtId="49" fontId="46" fillId="14" borderId="23" xfId="10" applyNumberFormat="1" applyFont="1" applyFill="1" applyBorder="1" applyAlignment="1" applyProtection="1">
      <alignment horizontal="left" vertical="center" wrapText="1"/>
    </xf>
    <xf numFmtId="49" fontId="24" fillId="9" borderId="55" xfId="10" applyNumberFormat="1" applyFont="1" applyFill="1" applyBorder="1" applyAlignment="1" applyProtection="1">
      <alignment horizontal="center"/>
    </xf>
    <xf numFmtId="1" fontId="45" fillId="0" borderId="23" xfId="16" applyNumberFormat="1" applyFont="1" applyFill="1" applyBorder="1" applyProtection="1">
      <protection locked="0"/>
    </xf>
    <xf numFmtId="1" fontId="45" fillId="0" borderId="18" xfId="16" applyNumberFormat="1" applyFont="1" applyFill="1" applyBorder="1" applyProtection="1">
      <protection locked="0"/>
    </xf>
    <xf numFmtId="1" fontId="45" fillId="16" borderId="18" xfId="16" applyNumberFormat="1" applyFont="1" applyFill="1" applyBorder="1" applyProtection="1"/>
    <xf numFmtId="1" fontId="45" fillId="16" borderId="18" xfId="10" applyNumberFormat="1" applyFont="1" applyFill="1" applyBorder="1" applyProtection="1"/>
    <xf numFmtId="1" fontId="45" fillId="16" borderId="55" xfId="10" applyNumberFormat="1" applyFont="1" applyFill="1" applyBorder="1" applyProtection="1"/>
    <xf numFmtId="1" fontId="45" fillId="0" borderId="55" xfId="16" applyNumberFormat="1" applyFont="1" applyFill="1" applyBorder="1" applyProtection="1">
      <protection locked="0"/>
    </xf>
    <xf numFmtId="49" fontId="49" fillId="16" borderId="50" xfId="10" applyNumberFormat="1" applyFont="1" applyFill="1" applyBorder="1" applyAlignment="1" applyProtection="1">
      <alignment horizontal="left" vertical="center" wrapText="1"/>
    </xf>
    <xf numFmtId="49" fontId="24" fillId="16" borderId="54" xfId="10" applyNumberFormat="1" applyFont="1" applyFill="1" applyBorder="1" applyAlignment="1" applyProtection="1">
      <alignment horizontal="center"/>
    </xf>
    <xf numFmtId="1" fontId="45" fillId="16" borderId="50" xfId="16" applyNumberFormat="1" applyFont="1" applyFill="1" applyBorder="1" applyProtection="1"/>
    <xf numFmtId="1" fontId="45" fillId="16" borderId="51" xfId="16" applyNumberFormat="1" applyFont="1" applyFill="1" applyBorder="1" applyProtection="1"/>
    <xf numFmtId="1" fontId="45" fillId="16" borderId="51" xfId="10" applyNumberFormat="1" applyFont="1" applyFill="1" applyBorder="1" applyProtection="1"/>
    <xf numFmtId="1" fontId="45" fillId="16" borderId="52" xfId="10" applyNumberFormat="1" applyFont="1" applyFill="1" applyBorder="1" applyProtection="1"/>
    <xf numFmtId="1" fontId="45" fillId="16" borderId="52" xfId="16" applyNumberFormat="1" applyFont="1" applyFill="1" applyBorder="1" applyProtection="1"/>
    <xf numFmtId="0" fontId="47" fillId="14" borderId="24" xfId="10" applyNumberFormat="1" applyFont="1" applyFill="1" applyBorder="1" applyAlignment="1" applyProtection="1"/>
    <xf numFmtId="49" fontId="24" fillId="9" borderId="56" xfId="10" applyNumberFormat="1" applyFont="1" applyFill="1" applyBorder="1" applyAlignment="1" applyProtection="1">
      <alignment horizontal="center"/>
    </xf>
    <xf numFmtId="1" fontId="45" fillId="0" borderId="24" xfId="16" applyNumberFormat="1" applyFont="1" applyFill="1" applyBorder="1" applyAlignment="1" applyProtection="1">
      <alignment horizontal="right"/>
      <protection locked="0"/>
    </xf>
    <xf numFmtId="1" fontId="45" fillId="0" borderId="25" xfId="16" applyNumberFormat="1" applyFont="1" applyFill="1" applyBorder="1" applyAlignment="1" applyProtection="1">
      <alignment horizontal="right"/>
      <protection locked="0"/>
    </xf>
    <xf numFmtId="1" fontId="45" fillId="0" borderId="56" xfId="16" applyNumberFormat="1" applyFont="1" applyFill="1" applyBorder="1" applyAlignment="1" applyProtection="1">
      <alignment horizontal="right"/>
      <protection locked="0"/>
    </xf>
    <xf numFmtId="0" fontId="47" fillId="14" borderId="15" xfId="10" applyNumberFormat="1" applyFont="1" applyFill="1" applyBorder="1" applyAlignment="1" applyProtection="1"/>
    <xf numFmtId="49" fontId="45" fillId="0" borderId="20" xfId="16" applyNumberFormat="1" applyFont="1" applyFill="1" applyBorder="1" applyAlignment="1" applyProtection="1">
      <alignment horizontal="right"/>
      <protection locked="0"/>
    </xf>
    <xf numFmtId="1" fontId="45" fillId="0" borderId="20" xfId="16" applyNumberFormat="1" applyFont="1" applyFill="1" applyBorder="1" applyAlignment="1" applyProtection="1">
      <alignment horizontal="right"/>
      <protection locked="0"/>
    </xf>
    <xf numFmtId="1" fontId="45" fillId="0" borderId="49" xfId="16" applyNumberFormat="1" applyFont="1" applyFill="1" applyBorder="1" applyAlignment="1" applyProtection="1">
      <alignment horizontal="right"/>
      <protection locked="0"/>
    </xf>
    <xf numFmtId="49" fontId="47" fillId="14" borderId="15" xfId="10" applyNumberFormat="1" applyFont="1" applyFill="1" applyBorder="1" applyAlignment="1" applyProtection="1">
      <alignment horizontal="left" vertical="center" wrapText="1"/>
    </xf>
    <xf numFmtId="49" fontId="23" fillId="0" borderId="49" xfId="10" applyNumberFormat="1" applyFont="1" applyBorder="1" applyAlignment="1" applyProtection="1">
      <alignment horizontal="center"/>
    </xf>
    <xf numFmtId="49" fontId="50" fillId="0" borderId="15" xfId="16" applyNumberFormat="1" applyFont="1" applyFill="1" applyBorder="1" applyAlignment="1" applyProtection="1">
      <alignment horizontal="right"/>
      <protection locked="0"/>
    </xf>
    <xf numFmtId="49" fontId="50" fillId="0" borderId="20" xfId="16" applyNumberFormat="1" applyFont="1" applyFill="1" applyBorder="1" applyAlignment="1" applyProtection="1">
      <alignment horizontal="right"/>
      <protection locked="0"/>
    </xf>
    <xf numFmtId="49" fontId="50" fillId="0" borderId="20" xfId="16" applyNumberFormat="1" applyFont="1" applyFill="1" applyBorder="1" applyAlignment="1" applyProtection="1">
      <alignment horizontal="right"/>
    </xf>
    <xf numFmtId="1" fontId="50" fillId="0" borderId="49" xfId="16" applyNumberFormat="1" applyFont="1" applyFill="1" applyBorder="1" applyAlignment="1" applyProtection="1">
      <alignment horizontal="right"/>
      <protection locked="0"/>
    </xf>
    <xf numFmtId="1" fontId="50" fillId="0" borderId="20" xfId="16" applyNumberFormat="1" applyFont="1" applyFill="1" applyBorder="1" applyAlignment="1" applyProtection="1">
      <alignment horizontal="right"/>
      <protection locked="0"/>
    </xf>
    <xf numFmtId="49" fontId="45" fillId="0" borderId="23" xfId="16" applyNumberFormat="1" applyFont="1" applyFill="1" applyBorder="1" applyAlignment="1" applyProtection="1">
      <alignment horizontal="right"/>
      <protection locked="0"/>
    </xf>
    <xf numFmtId="49" fontId="45" fillId="0" borderId="18" xfId="16" applyNumberFormat="1" applyFont="1" applyFill="1" applyBorder="1" applyAlignment="1" applyProtection="1">
      <alignment horizontal="right"/>
      <protection locked="0"/>
    </xf>
    <xf numFmtId="49" fontId="45" fillId="0" borderId="18" xfId="16" applyNumberFormat="1" applyFont="1" applyFill="1" applyBorder="1" applyAlignment="1" applyProtection="1">
      <alignment horizontal="right"/>
    </xf>
    <xf numFmtId="1" fontId="45" fillId="0" borderId="55" xfId="16" applyNumberFormat="1" applyFont="1" applyFill="1" applyBorder="1" applyAlignment="1" applyProtection="1">
      <alignment horizontal="right"/>
      <protection locked="0"/>
    </xf>
    <xf numFmtId="1" fontId="45" fillId="16" borderId="50" xfId="10" applyNumberFormat="1" applyFont="1" applyFill="1" applyBorder="1" applyProtection="1"/>
    <xf numFmtId="1" fontId="45" fillId="16" borderId="51" xfId="10" applyNumberFormat="1" applyFont="1" applyFill="1" applyBorder="1" applyAlignment="1" applyProtection="1">
      <alignment horizontal="right"/>
    </xf>
    <xf numFmtId="0" fontId="23" fillId="0" borderId="0" xfId="10" applyNumberFormat="1" applyFont="1" applyBorder="1" applyProtection="1"/>
    <xf numFmtId="0" fontId="23" fillId="0" borderId="0" xfId="10" applyNumberFormat="1" applyFont="1" applyBorder="1" applyAlignment="1" applyProtection="1">
      <alignment horizontal="center"/>
    </xf>
    <xf numFmtId="0" fontId="6" fillId="0" borderId="0" xfId="10" applyNumberFormat="1" applyFont="1" applyBorder="1" applyProtection="1"/>
    <xf numFmtId="0" fontId="6" fillId="0" borderId="0" xfId="10" applyNumberFormat="1" applyFont="1" applyFill="1" applyBorder="1" applyProtection="1"/>
    <xf numFmtId="0" fontId="18" fillId="0" borderId="0" xfId="10" applyNumberFormat="1" applyFont="1" applyBorder="1" applyAlignment="1" applyProtection="1">
      <alignment horizontal="center"/>
    </xf>
    <xf numFmtId="0" fontId="24" fillId="0" borderId="0" xfId="10" applyNumberFormat="1" applyFont="1" applyProtection="1"/>
    <xf numFmtId="0" fontId="23" fillId="0" borderId="0" xfId="10" applyNumberFormat="1" applyFont="1" applyBorder="1" applyAlignment="1" applyProtection="1">
      <alignment horizontal="center" textRotation="90"/>
    </xf>
    <xf numFmtId="0" fontId="6" fillId="0" borderId="0" xfId="10" applyNumberFormat="1" applyFont="1" applyProtection="1"/>
    <xf numFmtId="0" fontId="18" fillId="15" borderId="25" xfId="10" applyNumberFormat="1" applyFont="1" applyFill="1" applyBorder="1" applyAlignment="1" applyProtection="1">
      <alignment horizontal="center" vertical="center" textRotation="90"/>
    </xf>
    <xf numFmtId="0" fontId="6" fillId="0" borderId="18" xfId="10" applyNumberFormat="1" applyFont="1" applyBorder="1" applyAlignment="1" applyProtection="1">
      <alignment vertical="center" textRotation="90"/>
    </xf>
    <xf numFmtId="0" fontId="6" fillId="0" borderId="25" xfId="10" applyNumberFormat="1" applyFont="1" applyFill="1" applyBorder="1" applyAlignment="1" applyProtection="1">
      <alignment vertical="center" textRotation="90" wrapText="1"/>
    </xf>
    <xf numFmtId="0" fontId="24" fillId="14" borderId="20" xfId="10" applyNumberFormat="1" applyFont="1" applyFill="1" applyBorder="1" applyAlignment="1" applyProtection="1">
      <alignment horizontal="center"/>
    </xf>
    <xf numFmtId="0" fontId="18" fillId="14" borderId="20" xfId="10" applyNumberFormat="1" applyFont="1" applyFill="1" applyBorder="1" applyProtection="1"/>
    <xf numFmtId="0" fontId="43" fillId="14" borderId="20" xfId="10" applyNumberFormat="1" applyFont="1" applyFill="1" applyBorder="1" applyProtection="1"/>
    <xf numFmtId="49" fontId="24" fillId="9" borderId="20" xfId="10" applyNumberFormat="1" applyFont="1" applyFill="1" applyBorder="1" applyAlignment="1" applyProtection="1">
      <alignment horizontal="center" vertical="center"/>
    </xf>
    <xf numFmtId="1" fontId="6" fillId="0" borderId="20" xfId="10" applyNumberFormat="1" applyFont="1" applyFill="1" applyBorder="1" applyProtection="1">
      <protection locked="0"/>
    </xf>
    <xf numFmtId="1" fontId="18" fillId="16" borderId="20" xfId="10" applyNumberFormat="1" applyFont="1" applyFill="1" applyBorder="1" applyProtection="1"/>
    <xf numFmtId="0" fontId="6" fillId="0" borderId="0" xfId="10" applyNumberFormat="1" applyFont="1" applyFill="1" applyProtection="1"/>
    <xf numFmtId="0" fontId="23" fillId="0" borderId="20" xfId="10" applyNumberFormat="1" applyFont="1" applyFill="1" applyBorder="1" applyProtection="1"/>
    <xf numFmtId="49" fontId="23" fillId="0" borderId="20" xfId="10" applyNumberFormat="1" applyFont="1" applyBorder="1" applyAlignment="1" applyProtection="1">
      <alignment horizontal="center" vertical="center"/>
    </xf>
    <xf numFmtId="1" fontId="6" fillId="16" borderId="20" xfId="10" applyNumberFormat="1" applyFont="1" applyFill="1" applyBorder="1" applyProtection="1"/>
    <xf numFmtId="0" fontId="23" fillId="0" borderId="20" xfId="10" applyNumberFormat="1" applyFont="1" applyFill="1" applyBorder="1" applyAlignment="1" applyProtection="1">
      <alignment horizontal="left" indent="1"/>
    </xf>
    <xf numFmtId="0" fontId="6" fillId="0" borderId="0" xfId="10" applyProtection="1"/>
    <xf numFmtId="49" fontId="23" fillId="0" borderId="0" xfId="10" applyNumberFormat="1" applyFont="1" applyBorder="1" applyProtection="1"/>
    <xf numFmtId="1" fontId="18" fillId="0" borderId="0" xfId="10" applyNumberFormat="1" applyFont="1" applyFill="1" applyBorder="1" applyProtection="1"/>
    <xf numFmtId="0" fontId="23" fillId="0" borderId="0" xfId="10" applyNumberFormat="1" applyFont="1" applyProtection="1"/>
    <xf numFmtId="1" fontId="6" fillId="0" borderId="0" xfId="10" applyNumberFormat="1" applyFont="1" applyFill="1" applyBorder="1" applyProtection="1"/>
    <xf numFmtId="0" fontId="23" fillId="0" borderId="18" xfId="10" applyNumberFormat="1" applyFont="1" applyBorder="1" applyAlignment="1" applyProtection="1"/>
    <xf numFmtId="0" fontId="23" fillId="12" borderId="20" xfId="10" applyNumberFormat="1" applyFont="1" applyFill="1" applyBorder="1" applyAlignment="1" applyProtection="1">
      <alignment horizontal="justify"/>
    </xf>
    <xf numFmtId="0" fontId="6" fillId="0" borderId="20" xfId="10" applyNumberFormat="1" applyFont="1" applyFill="1" applyBorder="1" applyProtection="1"/>
    <xf numFmtId="0" fontId="23" fillId="0" borderId="20" xfId="10" applyNumberFormat="1" applyFont="1" applyBorder="1" applyAlignment="1" applyProtection="1">
      <alignment horizontal="center"/>
    </xf>
    <xf numFmtId="0" fontId="23" fillId="12" borderId="20" xfId="10" applyNumberFormat="1" applyFont="1" applyFill="1" applyBorder="1" applyAlignment="1" applyProtection="1">
      <alignment horizontal="center"/>
    </xf>
    <xf numFmtId="0" fontId="6" fillId="0" borderId="20" xfId="10" applyNumberFormat="1" applyFont="1" applyFill="1" applyBorder="1" applyAlignment="1" applyProtection="1">
      <alignment horizontal="center"/>
    </xf>
    <xf numFmtId="0" fontId="21" fillId="0" borderId="0" xfId="10" applyFont="1" applyFill="1" applyProtection="1"/>
    <xf numFmtId="0" fontId="23" fillId="0" borderId="20" xfId="10" applyNumberFormat="1" applyFont="1" applyBorder="1" applyProtection="1"/>
    <xf numFmtId="49" fontId="23" fillId="12" borderId="20" xfId="10" applyNumberFormat="1" applyFont="1" applyFill="1" applyBorder="1" applyProtection="1"/>
    <xf numFmtId="1" fontId="6" fillId="0" borderId="40" xfId="10" applyNumberFormat="1" applyFont="1" applyFill="1" applyBorder="1" applyProtection="1">
      <protection locked="0"/>
    </xf>
    <xf numFmtId="1" fontId="6" fillId="0" borderId="38" xfId="10" applyNumberFormat="1" applyFont="1" applyFill="1" applyBorder="1" applyProtection="1">
      <protection locked="0"/>
    </xf>
    <xf numFmtId="0" fontId="23" fillId="0" borderId="20" xfId="10" applyNumberFormat="1" applyFont="1" applyBorder="1" applyAlignment="1" applyProtection="1"/>
    <xf numFmtId="0" fontId="23" fillId="0" borderId="20" xfId="10" applyNumberFormat="1" applyFont="1" applyBorder="1" applyAlignment="1" applyProtection="1">
      <alignment wrapText="1"/>
    </xf>
    <xf numFmtId="0" fontId="24" fillId="0" borderId="0" xfId="10" applyNumberFormat="1" applyFont="1" applyBorder="1" applyProtection="1"/>
    <xf numFmtId="0" fontId="23" fillId="0" borderId="20" xfId="10" applyNumberFormat="1" applyFont="1" applyBorder="1" applyAlignment="1" applyProtection="1">
      <alignment horizontal="justify"/>
    </xf>
    <xf numFmtId="0" fontId="23" fillId="12" borderId="20" xfId="10" applyNumberFormat="1" applyFont="1" applyFill="1" applyBorder="1" applyProtection="1"/>
    <xf numFmtId="0" fontId="6" fillId="0" borderId="40" xfId="10" applyNumberFormat="1" applyFont="1" applyFill="1" applyBorder="1" applyProtection="1">
      <protection locked="0"/>
    </xf>
    <xf numFmtId="0" fontId="6" fillId="0" borderId="0" xfId="10" applyNumberFormat="1" applyFont="1" applyFill="1" applyProtection="1">
      <protection locked="0"/>
    </xf>
    <xf numFmtId="0" fontId="6" fillId="0" borderId="0" xfId="10" applyProtection="1">
      <protection locked="0"/>
    </xf>
    <xf numFmtId="0" fontId="18" fillId="0" borderId="0" xfId="10" applyNumberFormat="1" applyFont="1" applyFill="1" applyAlignment="1" applyProtection="1">
      <alignment horizontal="left"/>
      <protection locked="0"/>
    </xf>
    <xf numFmtId="0" fontId="6" fillId="0" borderId="0" xfId="10" applyNumberFormat="1" applyFont="1" applyFill="1" applyAlignment="1" applyProtection="1">
      <alignment horizontal="left"/>
      <protection locked="0"/>
    </xf>
    <xf numFmtId="0" fontId="18" fillId="0" borderId="0" xfId="10" applyNumberFormat="1" applyFont="1" applyFill="1" applyAlignment="1" applyProtection="1">
      <protection locked="0"/>
    </xf>
    <xf numFmtId="0" fontId="0" fillId="0" borderId="0" xfId="0" applyAlignment="1">
      <alignment vertical="center"/>
    </xf>
    <xf numFmtId="0" fontId="6" fillId="0" borderId="0" xfId="10" applyNumberFormat="1" applyFont="1" applyProtection="1">
      <protection locked="0"/>
    </xf>
    <xf numFmtId="0" fontId="6" fillId="0" borderId="0" xfId="10" applyNumberFormat="1" applyFont="1" applyFill="1" applyAlignment="1" applyProtection="1"/>
    <xf numFmtId="0" fontId="6" fillId="0" borderId="20" xfId="10" applyNumberFormat="1" applyFont="1" applyFill="1" applyBorder="1" applyProtection="1">
      <protection locked="0"/>
    </xf>
    <xf numFmtId="0" fontId="6" fillId="0" borderId="0" xfId="10" applyNumberFormat="1" applyFont="1" applyFill="1" applyAlignment="1" applyProtection="1">
      <alignment horizontal="left"/>
    </xf>
    <xf numFmtId="0" fontId="18" fillId="0" borderId="0" xfId="10" applyNumberFormat="1" applyFont="1" applyFill="1" applyAlignment="1" applyProtection="1">
      <alignment horizontal="left"/>
    </xf>
    <xf numFmtId="1" fontId="18" fillId="0" borderId="20" xfId="10" applyNumberFormat="1" applyFont="1" applyFill="1" applyBorder="1" applyProtection="1">
      <protection locked="0"/>
    </xf>
    <xf numFmtId="0" fontId="53" fillId="0" borderId="20" xfId="17" applyFont="1" applyBorder="1" applyAlignment="1" applyProtection="1">
      <alignment horizontal="left" vertical="center" wrapText="1"/>
      <protection locked="0"/>
    </xf>
    <xf numFmtId="0" fontId="54" fillId="12" borderId="20" xfId="17" applyFont="1" applyFill="1" applyBorder="1" applyAlignment="1" applyProtection="1">
      <alignment horizontal="center" vertical="center" wrapText="1"/>
      <protection locked="0"/>
    </xf>
    <xf numFmtId="0" fontId="54" fillId="0" borderId="20" xfId="17" applyFont="1" applyBorder="1" applyAlignment="1" applyProtection="1">
      <alignment wrapText="1"/>
      <protection locked="0"/>
    </xf>
    <xf numFmtId="0" fontId="21" fillId="0" borderId="20" xfId="17" applyNumberFormat="1" applyFont="1" applyBorder="1" applyAlignment="1" applyProtection="1">
      <alignment horizontal="left" vertical="center" wrapText="1"/>
      <protection locked="0"/>
    </xf>
    <xf numFmtId="0" fontId="52" fillId="0" borderId="20" xfId="17" applyFont="1" applyBorder="1" applyAlignment="1" applyProtection="1">
      <protection locked="0"/>
    </xf>
    <xf numFmtId="0" fontId="60" fillId="0" borderId="0" xfId="0" applyFont="1"/>
    <xf numFmtId="0" fontId="23" fillId="0" borderId="15" xfId="10" applyNumberFormat="1" applyFont="1" applyBorder="1" applyAlignment="1" applyProtection="1">
      <alignment horizontal="left" wrapText="1" indent="1"/>
    </xf>
    <xf numFmtId="1" fontId="18" fillId="17" borderId="51" xfId="0" applyNumberFormat="1" applyFont="1" applyFill="1" applyBorder="1" applyProtection="1"/>
    <xf numFmtId="1" fontId="18" fillId="17" borderId="52" xfId="0" applyNumberFormat="1" applyFont="1" applyFill="1" applyBorder="1" applyProtection="1"/>
    <xf numFmtId="1" fontId="18" fillId="17" borderId="15" xfId="0" applyNumberFormat="1" applyFont="1" applyFill="1" applyBorder="1" applyProtection="1"/>
    <xf numFmtId="1" fontId="18" fillId="17" borderId="23" xfId="0" applyNumberFormat="1" applyFont="1" applyFill="1" applyBorder="1" applyProtection="1"/>
    <xf numFmtId="1" fontId="9" fillId="0" borderId="23" xfId="2" applyNumberFormat="1" applyFont="1" applyFill="1" applyBorder="1" applyProtection="1">
      <protection locked="0"/>
    </xf>
    <xf numFmtId="1" fontId="9" fillId="0" borderId="18" xfId="2" applyNumberFormat="1" applyFont="1" applyFill="1" applyBorder="1" applyProtection="1">
      <protection locked="0"/>
    </xf>
    <xf numFmtId="1" fontId="9" fillId="17" borderId="18" xfId="2" applyNumberFormat="1" applyFont="1" applyFill="1" applyBorder="1" applyProtection="1"/>
    <xf numFmtId="1" fontId="9" fillId="0" borderId="55" xfId="2" applyNumberFormat="1" applyFont="1" applyFill="1" applyBorder="1" applyProtection="1">
      <protection locked="0"/>
    </xf>
    <xf numFmtId="1" fontId="9" fillId="17" borderId="19" xfId="2" applyNumberFormat="1" applyFont="1" applyFill="1" applyBorder="1" applyProtection="1"/>
    <xf numFmtId="1" fontId="18" fillId="17" borderId="81" xfId="0" applyNumberFormat="1" applyFont="1" applyFill="1" applyBorder="1" applyProtection="1"/>
    <xf numFmtId="1" fontId="18" fillId="17" borderId="49" xfId="0" applyNumberFormat="1" applyFont="1" applyFill="1" applyBorder="1" applyProtection="1"/>
    <xf numFmtId="1" fontId="18" fillId="17" borderId="55" xfId="0" applyNumberFormat="1" applyFont="1" applyFill="1" applyBorder="1" applyProtection="1"/>
    <xf numFmtId="1" fontId="18" fillId="17" borderId="14" xfId="0" applyNumberFormat="1" applyFont="1" applyFill="1" applyBorder="1" applyProtection="1"/>
    <xf numFmtId="1" fontId="18" fillId="17" borderId="58" xfId="0" applyNumberFormat="1" applyFont="1" applyFill="1" applyBorder="1" applyProtection="1"/>
    <xf numFmtId="1" fontId="18" fillId="17" borderId="59" xfId="0" applyNumberFormat="1" applyFont="1" applyFill="1" applyBorder="1" applyProtection="1"/>
    <xf numFmtId="1" fontId="18" fillId="17" borderId="83" xfId="0" applyNumberFormat="1" applyFont="1" applyFill="1" applyBorder="1" applyProtection="1"/>
    <xf numFmtId="1" fontId="9" fillId="0" borderId="16" xfId="3" applyNumberFormat="1" applyFont="1" applyFill="1" applyBorder="1" applyProtection="1">
      <protection locked="0"/>
    </xf>
    <xf numFmtId="0" fontId="51" fillId="17" borderId="50" xfId="0" applyNumberFormat="1" applyFont="1" applyFill="1" applyBorder="1" applyAlignment="1" applyProtection="1">
      <alignment horizontal="left" vertical="justify" wrapText="1"/>
    </xf>
    <xf numFmtId="49" fontId="9" fillId="17" borderId="51" xfId="0" applyNumberFormat="1" applyFont="1" applyFill="1" applyBorder="1" applyAlignment="1" applyProtection="1">
      <alignment horizontal="center"/>
    </xf>
    <xf numFmtId="1" fontId="6" fillId="19" borderId="23" xfId="11" applyNumberFormat="1" applyFont="1" applyFill="1" applyBorder="1" applyProtection="1">
      <protection locked="0"/>
    </xf>
    <xf numFmtId="1" fontId="6" fillId="19" borderId="18" xfId="11" applyNumberFormat="1" applyFont="1" applyFill="1" applyBorder="1" applyProtection="1">
      <protection locked="0"/>
    </xf>
    <xf numFmtId="1" fontId="6" fillId="19" borderId="55" xfId="11" applyNumberFormat="1" applyFont="1" applyFill="1" applyBorder="1" applyProtection="1">
      <protection locked="0"/>
    </xf>
    <xf numFmtId="1" fontId="6" fillId="19" borderId="27" xfId="19" applyNumberFormat="1" applyFont="1" applyFill="1" applyBorder="1" applyProtection="1">
      <protection locked="0"/>
    </xf>
    <xf numFmtId="0" fontId="6" fillId="19" borderId="85" xfId="0" applyFont="1" applyFill="1" applyBorder="1" applyAlignment="1">
      <alignment horizontal="left" vertical="center" wrapText="1"/>
    </xf>
    <xf numFmtId="49" fontId="6" fillId="19" borderId="85" xfId="0" applyNumberFormat="1" applyFont="1" applyFill="1" applyBorder="1" applyAlignment="1" applyProtection="1">
      <alignment horizontal="center" vertical="center"/>
    </xf>
    <xf numFmtId="0" fontId="6" fillId="0" borderId="0" xfId="0" applyNumberFormat="1" applyFont="1" applyProtection="1"/>
    <xf numFmtId="0" fontId="6" fillId="0" borderId="0" xfId="0" applyFont="1" applyProtection="1"/>
    <xf numFmtId="0" fontId="0" fillId="0" borderId="17" xfId="0" applyFill="1" applyBorder="1"/>
    <xf numFmtId="0" fontId="6" fillId="5" borderId="15" xfId="0" applyFont="1" applyFill="1" applyBorder="1" applyAlignment="1" applyProtection="1">
      <alignment vertical="center" wrapText="1"/>
    </xf>
    <xf numFmtId="0" fontId="6" fillId="0" borderId="20" xfId="0" applyFont="1" applyBorder="1" applyAlignment="1" applyProtection="1">
      <alignment vertical="center" wrapText="1"/>
    </xf>
    <xf numFmtId="0" fontId="0" fillId="0" borderId="59" xfId="0" applyFill="1" applyBorder="1"/>
    <xf numFmtId="0" fontId="18" fillId="0" borderId="0" xfId="0" applyNumberFormat="1" applyFont="1" applyFill="1" applyAlignment="1" applyProtection="1">
      <alignment horizontal="left"/>
      <protection locked="0"/>
    </xf>
    <xf numFmtId="1" fontId="6" fillId="0" borderId="24" xfId="11" applyNumberFormat="1" applyFont="1" applyFill="1" applyBorder="1" applyProtection="1">
      <protection locked="0"/>
    </xf>
    <xf numFmtId="1" fontId="6" fillId="0" borderId="25" xfId="11" applyNumberFormat="1" applyFont="1" applyFill="1" applyBorder="1" applyProtection="1">
      <protection locked="0"/>
    </xf>
    <xf numFmtId="1" fontId="6" fillId="0" borderId="15" xfId="11" applyNumberFormat="1" applyFont="1" applyFill="1" applyBorder="1" applyProtection="1">
      <protection locked="0"/>
    </xf>
    <xf numFmtId="1" fontId="6" fillId="0" borderId="20" xfId="11" applyNumberFormat="1" applyFont="1" applyFill="1" applyBorder="1" applyProtection="1">
      <protection locked="0"/>
    </xf>
    <xf numFmtId="1" fontId="6" fillId="0" borderId="56" xfId="11" applyNumberFormat="1" applyFont="1" applyFill="1" applyBorder="1" applyProtection="1">
      <protection locked="0"/>
    </xf>
    <xf numFmtId="1" fontId="6" fillId="0" borderId="49" xfId="11" applyNumberFormat="1" applyFont="1" applyFill="1" applyBorder="1" applyProtection="1">
      <protection locked="0"/>
    </xf>
    <xf numFmtId="0" fontId="6" fillId="0" borderId="0" xfId="0" applyNumberFormat="1" applyFont="1" applyProtection="1">
      <protection locked="0"/>
    </xf>
    <xf numFmtId="0" fontId="18" fillId="0" borderId="0" xfId="13" applyFont="1" applyFill="1" applyAlignment="1" applyProtection="1">
      <alignment horizontal="left"/>
    </xf>
    <xf numFmtId="0" fontId="18" fillId="0" borderId="0" xfId="13" applyFont="1" applyFill="1" applyAlignment="1" applyProtection="1">
      <protection locked="0"/>
    </xf>
    <xf numFmtId="0" fontId="6" fillId="0" borderId="0" xfId="13"/>
    <xf numFmtId="0" fontId="18" fillId="0" borderId="0" xfId="13" applyFont="1" applyAlignment="1" applyProtection="1"/>
    <xf numFmtId="0" fontId="25" fillId="0" borderId="0" xfId="13" applyFont="1" applyFill="1" applyAlignment="1" applyProtection="1">
      <alignment horizontal="right"/>
    </xf>
    <xf numFmtId="0" fontId="25" fillId="0" borderId="0" xfId="13" applyFont="1" applyAlignment="1" applyProtection="1"/>
    <xf numFmtId="0" fontId="6" fillId="0" borderId="0" xfId="13" applyFont="1"/>
    <xf numFmtId="0" fontId="6" fillId="0" borderId="0" xfId="13" applyFont="1" applyProtection="1">
      <protection locked="0"/>
    </xf>
    <xf numFmtId="0" fontId="18" fillId="0" borderId="0" xfId="13" applyFont="1" applyProtection="1">
      <protection locked="0"/>
    </xf>
    <xf numFmtId="0" fontId="6" fillId="0" borderId="0" xfId="0" applyFont="1" applyFill="1" applyAlignment="1" applyProtection="1">
      <protection locked="0"/>
    </xf>
    <xf numFmtId="0" fontId="0" fillId="0" borderId="20" xfId="0" applyBorder="1"/>
    <xf numFmtId="0" fontId="0" fillId="0" borderId="17" xfId="0" applyBorder="1"/>
    <xf numFmtId="0" fontId="0" fillId="0" borderId="49" xfId="0" applyBorder="1"/>
    <xf numFmtId="0" fontId="0" fillId="0" borderId="59" xfId="0" applyBorder="1"/>
    <xf numFmtId="0" fontId="0" fillId="0" borderId="17" xfId="0" applyBorder="1" applyAlignment="1">
      <alignment vertical="center" wrapText="1"/>
    </xf>
    <xf numFmtId="0" fontId="0" fillId="0" borderId="34" xfId="0" applyBorder="1"/>
    <xf numFmtId="0" fontId="0" fillId="0" borderId="17" xfId="0" applyFill="1" applyBorder="1"/>
    <xf numFmtId="0" fontId="0" fillId="0" borderId="59" xfId="0" applyFill="1" applyBorder="1"/>
    <xf numFmtId="0" fontId="0" fillId="0" borderId="38" xfId="0" applyFill="1" applyBorder="1"/>
    <xf numFmtId="0" fontId="29" fillId="2" borderId="69" xfId="0" applyFont="1" applyFill="1" applyBorder="1" applyAlignment="1">
      <alignment horizontal="center"/>
    </xf>
    <xf numFmtId="0" fontId="29" fillId="2" borderId="70" xfId="0" applyFont="1" applyFill="1" applyBorder="1" applyAlignment="1">
      <alignment horizontal="center"/>
    </xf>
    <xf numFmtId="0" fontId="29" fillId="2" borderId="71" xfId="0" applyFont="1" applyFill="1" applyBorder="1" applyAlignment="1">
      <alignment horizontal="center"/>
    </xf>
    <xf numFmtId="0" fontId="36" fillId="2" borderId="0" xfId="7" applyFont="1" applyFill="1" applyBorder="1" applyAlignment="1" applyProtection="1">
      <alignment horizontal="left" vertical="center"/>
    </xf>
    <xf numFmtId="0" fontId="38" fillId="0" borderId="0" xfId="0" applyFont="1" applyBorder="1" applyAlignment="1">
      <alignment horizontal="left" vertical="center" wrapText="1"/>
    </xf>
    <xf numFmtId="0" fontId="7" fillId="0" borderId="0" xfId="0" applyFont="1" applyAlignment="1" applyProtection="1">
      <alignment horizontal="center" vertical="center" wrapText="1"/>
      <protection locked="0"/>
    </xf>
    <xf numFmtId="0" fontId="8" fillId="2" borderId="20" xfId="0" applyFont="1" applyFill="1" applyBorder="1" applyAlignment="1" applyProtection="1">
      <alignment horizontal="center" vertical="center" wrapText="1"/>
    </xf>
    <xf numFmtId="0" fontId="8" fillId="2" borderId="11" xfId="0" applyFont="1" applyFill="1" applyBorder="1" applyAlignment="1" applyProtection="1">
      <alignment horizontal="center" vertical="center" wrapText="1"/>
    </xf>
    <xf numFmtId="0" fontId="9" fillId="0" borderId="19" xfId="0" applyFont="1" applyBorder="1" applyAlignment="1" applyProtection="1">
      <alignment horizontal="center"/>
    </xf>
    <xf numFmtId="0" fontId="0" fillId="0" borderId="19" xfId="0" applyBorder="1" applyAlignment="1" applyProtection="1">
      <alignment horizontal="center"/>
    </xf>
    <xf numFmtId="0" fontId="8" fillId="0" borderId="72" xfId="0" applyFont="1" applyFill="1" applyBorder="1" applyAlignment="1" applyProtection="1">
      <alignment horizontal="center" vertical="center" wrapText="1"/>
    </xf>
    <xf numFmtId="0" fontId="8" fillId="0" borderId="73" xfId="0" applyFont="1" applyFill="1" applyBorder="1" applyAlignment="1" applyProtection="1">
      <alignment horizontal="center" vertical="center" wrapText="1"/>
    </xf>
    <xf numFmtId="0" fontId="8" fillId="0" borderId="74" xfId="0" applyFont="1" applyFill="1" applyBorder="1" applyAlignment="1" applyProtection="1">
      <alignment horizontal="center" vertical="center" wrapText="1"/>
    </xf>
    <xf numFmtId="0" fontId="8" fillId="0" borderId="75" xfId="0" applyFont="1" applyFill="1" applyBorder="1" applyAlignment="1" applyProtection="1">
      <alignment horizontal="center" vertical="center" wrapText="1"/>
    </xf>
    <xf numFmtId="0" fontId="8" fillId="0" borderId="6" xfId="0" applyFont="1" applyFill="1" applyBorder="1" applyAlignment="1" applyProtection="1">
      <alignment horizontal="center" vertical="center" wrapText="1"/>
    </xf>
    <xf numFmtId="0" fontId="8" fillId="0" borderId="3"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8" fillId="15" borderId="6" xfId="0" applyFont="1" applyFill="1" applyBorder="1" applyAlignment="1" applyProtection="1">
      <alignment horizontal="center" vertical="center" wrapText="1"/>
    </xf>
    <xf numFmtId="0" fontId="8" fillId="15" borderId="3" xfId="0" applyFont="1" applyFill="1" applyBorder="1" applyAlignment="1" applyProtection="1">
      <alignment horizontal="center" vertical="center" wrapText="1"/>
    </xf>
    <xf numFmtId="0" fontId="8" fillId="15" borderId="5" xfId="0" applyFont="1" applyFill="1" applyBorder="1" applyAlignment="1" applyProtection="1">
      <alignment horizontal="center" vertical="center" wrapText="1"/>
    </xf>
    <xf numFmtId="0" fontId="8" fillId="15" borderId="72" xfId="0" applyFont="1" applyFill="1" applyBorder="1" applyAlignment="1" applyProtection="1">
      <alignment horizontal="center" vertical="center" wrapText="1"/>
    </xf>
    <xf numFmtId="0" fontId="8" fillId="15" borderId="73" xfId="0" applyFont="1" applyFill="1" applyBorder="1" applyAlignment="1" applyProtection="1">
      <alignment horizontal="center" vertical="center" wrapText="1"/>
    </xf>
    <xf numFmtId="0" fontId="33" fillId="11" borderId="0" xfId="7" applyFont="1" applyFill="1" applyBorder="1" applyAlignment="1" applyProtection="1">
      <alignment horizontal="center" vertical="center"/>
      <protection locked="0"/>
    </xf>
    <xf numFmtId="0" fontId="11" fillId="0" borderId="0" xfId="0" applyFont="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0" fontId="11" fillId="0" borderId="0" xfId="0" applyFont="1" applyBorder="1" applyAlignment="1" applyProtection="1">
      <alignment horizontal="center" vertical="center" wrapText="1"/>
      <protection locked="0"/>
    </xf>
    <xf numFmtId="0" fontId="8" fillId="2" borderId="28" xfId="0" applyFont="1" applyFill="1" applyBorder="1" applyAlignment="1" applyProtection="1">
      <alignment horizontal="center" vertical="center" wrapText="1"/>
    </xf>
    <xf numFmtId="0" fontId="8" fillId="2" borderId="0" xfId="0" applyFont="1" applyFill="1" applyBorder="1" applyAlignment="1" applyProtection="1">
      <alignment horizontal="center" vertical="center" wrapText="1"/>
    </xf>
    <xf numFmtId="0" fontId="8" fillId="2" borderId="1" xfId="0" applyFont="1" applyFill="1" applyBorder="1" applyAlignment="1" applyProtection="1">
      <alignment horizontal="center" vertical="center" wrapText="1"/>
    </xf>
    <xf numFmtId="0" fontId="8" fillId="2" borderId="14" xfId="0" applyFont="1" applyFill="1" applyBorder="1" applyAlignment="1" applyProtection="1">
      <alignment horizontal="center" vertical="center" wrapText="1"/>
    </xf>
    <xf numFmtId="0" fontId="8" fillId="2" borderId="15" xfId="0" applyFont="1" applyFill="1" applyBorder="1" applyAlignment="1" applyProtection="1">
      <alignment horizontal="center" vertical="center" wrapText="1"/>
    </xf>
    <xf numFmtId="0" fontId="8" fillId="2" borderId="12" xfId="0" applyFont="1" applyFill="1" applyBorder="1" applyAlignment="1" applyProtection="1">
      <alignment horizontal="center" vertical="center" wrapText="1"/>
    </xf>
    <xf numFmtId="0" fontId="8" fillId="2" borderId="81" xfId="0" applyFont="1" applyFill="1" applyBorder="1" applyAlignment="1" applyProtection="1">
      <alignment horizontal="center" vertical="center" wrapText="1"/>
    </xf>
    <xf numFmtId="0" fontId="8" fillId="2" borderId="49" xfId="0" applyFont="1" applyFill="1" applyBorder="1" applyAlignment="1" applyProtection="1">
      <alignment horizontal="center" vertical="center" wrapText="1"/>
    </xf>
    <xf numFmtId="0" fontId="8" fillId="2" borderId="57" xfId="0" applyFont="1" applyFill="1" applyBorder="1" applyAlignment="1" applyProtection="1">
      <alignment horizontal="center" vertical="center" wrapText="1"/>
    </xf>
    <xf numFmtId="0" fontId="35" fillId="0" borderId="9" xfId="0" applyFont="1" applyFill="1" applyBorder="1" applyAlignment="1" applyProtection="1">
      <alignment horizontal="center" vertical="center" wrapText="1"/>
    </xf>
    <xf numFmtId="0" fontId="35" fillId="0" borderId="10" xfId="0" applyFont="1" applyFill="1" applyBorder="1" applyAlignment="1" applyProtection="1">
      <alignment horizontal="center" vertical="center" wrapText="1"/>
    </xf>
    <xf numFmtId="0" fontId="35" fillId="0" borderId="7" xfId="0" applyFont="1" applyFill="1" applyBorder="1" applyAlignment="1" applyProtection="1">
      <alignment horizontal="center" vertical="center" wrapText="1"/>
    </xf>
    <xf numFmtId="0" fontId="35" fillId="0" borderId="4" xfId="0" applyFont="1" applyFill="1" applyBorder="1" applyAlignment="1" applyProtection="1">
      <alignment horizontal="center" vertical="center" wrapText="1"/>
    </xf>
    <xf numFmtId="0" fontId="35" fillId="0" borderId="8" xfId="0" applyFont="1" applyFill="1" applyBorder="1" applyAlignment="1" applyProtection="1">
      <alignment horizontal="center" vertical="center" wrapText="1"/>
    </xf>
    <xf numFmtId="0" fontId="35" fillId="0" borderId="47" xfId="0" applyFont="1" applyFill="1" applyBorder="1" applyAlignment="1" applyProtection="1">
      <alignment horizontal="center" vertical="center" wrapText="1"/>
    </xf>
    <xf numFmtId="0" fontId="21" fillId="0" borderId="0" xfId="0" applyFont="1" applyFill="1" applyBorder="1" applyAlignment="1" applyProtection="1">
      <alignment horizontal="center" vertical="center" wrapText="1"/>
      <protection locked="0"/>
    </xf>
    <xf numFmtId="0" fontId="8" fillId="2" borderId="6" xfId="0" applyFont="1" applyFill="1" applyBorder="1" applyAlignment="1" applyProtection="1">
      <alignment horizontal="center" vertical="center" wrapText="1"/>
    </xf>
    <xf numFmtId="0" fontId="8" fillId="2" borderId="3" xfId="0" applyFont="1" applyFill="1" applyBorder="1" applyAlignment="1" applyProtection="1">
      <alignment horizontal="center" vertical="center" wrapText="1"/>
    </xf>
    <xf numFmtId="0" fontId="8" fillId="2" borderId="5" xfId="0" applyFont="1" applyFill="1" applyBorder="1" applyAlignment="1" applyProtection="1">
      <alignment horizontal="center" vertical="center" wrapText="1"/>
    </xf>
    <xf numFmtId="0" fontId="10" fillId="0" borderId="6"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wrapText="1"/>
    </xf>
    <xf numFmtId="0" fontId="10" fillId="0" borderId="5"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3" xfId="0" applyFont="1" applyFill="1" applyBorder="1" applyAlignment="1" applyProtection="1">
      <alignment horizontal="center" vertical="center" wrapText="1"/>
    </xf>
    <xf numFmtId="0" fontId="10" fillId="2" borderId="5" xfId="0" applyFont="1" applyFill="1" applyBorder="1" applyAlignment="1" applyProtection="1">
      <alignment horizontal="center" vertical="center" wrapText="1"/>
    </xf>
    <xf numFmtId="0" fontId="8" fillId="2" borderId="26" xfId="0" applyFont="1" applyFill="1" applyBorder="1" applyAlignment="1" applyProtection="1">
      <alignment horizontal="center" vertical="center" wrapText="1"/>
    </xf>
    <xf numFmtId="0" fontId="0" fillId="0" borderId="3" xfId="0" applyBorder="1" applyAlignment="1" applyProtection="1">
      <alignment horizontal="center" vertical="center" wrapText="1"/>
    </xf>
    <xf numFmtId="0" fontId="0" fillId="0" borderId="5" xfId="0" applyBorder="1" applyAlignment="1" applyProtection="1">
      <alignment horizontal="center" vertical="center" wrapText="1"/>
    </xf>
    <xf numFmtId="0" fontId="8" fillId="0" borderId="35" xfId="0" applyFont="1" applyFill="1" applyBorder="1" applyAlignment="1" applyProtection="1">
      <alignment horizontal="center" vertical="center" wrapText="1"/>
    </xf>
    <xf numFmtId="0" fontId="8" fillId="0" borderId="58" xfId="0" applyFont="1" applyFill="1" applyBorder="1" applyAlignment="1" applyProtection="1">
      <alignment horizontal="center" vertical="center" wrapText="1"/>
    </xf>
    <xf numFmtId="0" fontId="8" fillId="0" borderId="2" xfId="0" applyFont="1" applyFill="1" applyBorder="1" applyAlignment="1" applyProtection="1">
      <alignment horizontal="center" vertical="center" wrapText="1"/>
    </xf>
    <xf numFmtId="0" fontId="8" fillId="0" borderId="44" xfId="0" applyFont="1" applyFill="1" applyBorder="1" applyAlignment="1" applyProtection="1">
      <alignment horizontal="center" vertical="center" wrapText="1"/>
    </xf>
    <xf numFmtId="0" fontId="8" fillId="0" borderId="76" xfId="0" applyFont="1" applyFill="1" applyBorder="1" applyAlignment="1" applyProtection="1">
      <alignment horizontal="center" vertical="center" wrapText="1"/>
    </xf>
    <xf numFmtId="0" fontId="9" fillId="0" borderId="77" xfId="0" applyFont="1" applyFill="1" applyBorder="1" applyAlignment="1" applyProtection="1">
      <alignment horizontal="center" vertical="center" wrapText="1"/>
    </xf>
    <xf numFmtId="0" fontId="22" fillId="0" borderId="0" xfId="0" applyNumberFormat="1" applyFont="1" applyBorder="1" applyAlignment="1" applyProtection="1">
      <alignment horizontal="center"/>
      <protection locked="0"/>
    </xf>
    <xf numFmtId="0" fontId="9" fillId="0" borderId="20" xfId="0" applyNumberFormat="1" applyFont="1" applyBorder="1" applyAlignment="1" applyProtection="1">
      <alignment horizontal="center" vertical="center" textRotation="90" wrapText="1"/>
    </xf>
    <xf numFmtId="0" fontId="9" fillId="0" borderId="18" xfId="0" applyNumberFormat="1" applyFont="1" applyBorder="1" applyAlignment="1" applyProtection="1">
      <alignment horizontal="center" vertical="center" textRotation="90" wrapText="1"/>
    </xf>
    <xf numFmtId="0" fontId="22" fillId="0" borderId="0" xfId="0" applyFont="1" applyAlignment="1" applyProtection="1">
      <alignment horizontal="center"/>
      <protection locked="0"/>
    </xf>
    <xf numFmtId="0" fontId="9" fillId="0" borderId="44" xfId="0" applyNumberFormat="1" applyFont="1" applyBorder="1" applyAlignment="1" applyProtection="1">
      <alignment horizontal="center" vertical="center" textRotation="90" wrapText="1"/>
    </xf>
    <xf numFmtId="0" fontId="18" fillId="15" borderId="15" xfId="0" applyNumberFormat="1" applyFont="1" applyFill="1" applyBorder="1" applyAlignment="1" applyProtection="1">
      <alignment horizontal="center" vertical="center" textRotation="90" wrapText="1"/>
    </xf>
    <xf numFmtId="0" fontId="18" fillId="15" borderId="23" xfId="0" applyNumberFormat="1" applyFont="1" applyFill="1" applyBorder="1" applyAlignment="1" applyProtection="1">
      <alignment horizontal="center" vertical="center" textRotation="90" wrapText="1"/>
    </xf>
    <xf numFmtId="0" fontId="9" fillId="0" borderId="72" xfId="0" applyNumberFormat="1" applyFont="1" applyBorder="1" applyAlignment="1" applyProtection="1">
      <alignment horizontal="center" vertical="center" wrapText="1"/>
    </xf>
    <xf numFmtId="0" fontId="9" fillId="0" borderId="78" xfId="0" applyNumberFormat="1" applyFont="1" applyBorder="1" applyAlignment="1" applyProtection="1">
      <alignment horizontal="center" vertical="center" wrapText="1"/>
    </xf>
    <xf numFmtId="0" fontId="9" fillId="0" borderId="33" xfId="0" applyNumberFormat="1" applyFont="1" applyBorder="1" applyAlignment="1" applyProtection="1">
      <alignment horizontal="center" vertical="center" textRotation="90" wrapText="1"/>
    </xf>
    <xf numFmtId="0" fontId="9" fillId="0" borderId="34" xfId="0" applyNumberFormat="1" applyFont="1" applyBorder="1" applyAlignment="1" applyProtection="1">
      <alignment horizontal="center" vertical="center" textRotation="90" wrapText="1"/>
    </xf>
    <xf numFmtId="0" fontId="9" fillId="0" borderId="45" xfId="0" applyNumberFormat="1" applyFont="1" applyBorder="1" applyAlignment="1" applyProtection="1">
      <alignment horizontal="center" vertical="center" textRotation="90" wrapText="1"/>
    </xf>
    <xf numFmtId="0" fontId="9" fillId="0" borderId="14" xfId="0" applyNumberFormat="1" applyFont="1" applyBorder="1" applyAlignment="1" applyProtection="1">
      <alignment horizontal="center" vertical="center" textRotation="90" wrapText="1"/>
    </xf>
    <xf numFmtId="0" fontId="9" fillId="0" borderId="15" xfId="0" applyNumberFormat="1" applyFont="1" applyBorder="1" applyAlignment="1" applyProtection="1">
      <alignment horizontal="center" vertical="center" textRotation="90" wrapText="1"/>
    </xf>
    <xf numFmtId="0" fontId="9" fillId="0" borderId="23" xfId="0" applyNumberFormat="1" applyFont="1" applyBorder="1" applyAlignment="1" applyProtection="1">
      <alignment horizontal="center" vertical="center" textRotation="90" wrapText="1"/>
    </xf>
    <xf numFmtId="0" fontId="9" fillId="0" borderId="33" xfId="0" applyNumberFormat="1" applyFont="1" applyBorder="1" applyAlignment="1" applyProtection="1">
      <alignment horizontal="center" vertical="center" wrapText="1"/>
    </xf>
    <xf numFmtId="0" fontId="9" fillId="0" borderId="68" xfId="0" applyNumberFormat="1" applyFont="1" applyBorder="1" applyAlignment="1" applyProtection="1">
      <alignment horizontal="center" vertical="center" wrapText="1"/>
    </xf>
    <xf numFmtId="0" fontId="9" fillId="0" borderId="37" xfId="0" applyNumberFormat="1" applyFont="1" applyBorder="1" applyAlignment="1" applyProtection="1">
      <alignment horizontal="center" vertical="center" wrapText="1"/>
    </xf>
    <xf numFmtId="0" fontId="18" fillId="15" borderId="33" xfId="0" applyNumberFormat="1" applyFont="1" applyFill="1" applyBorder="1" applyAlignment="1" applyProtection="1">
      <alignment horizontal="center" vertical="center" textRotation="90" wrapText="1"/>
    </xf>
    <xf numFmtId="0" fontId="18" fillId="15" borderId="34" xfId="0" applyNumberFormat="1" applyFont="1" applyFill="1" applyBorder="1" applyAlignment="1" applyProtection="1">
      <alignment horizontal="center" vertical="center" textRotation="90" wrapText="1"/>
    </xf>
    <xf numFmtId="0" fontId="18" fillId="15" borderId="45" xfId="0" applyNumberFormat="1" applyFont="1" applyFill="1" applyBorder="1" applyAlignment="1" applyProtection="1">
      <alignment horizontal="center" vertical="center" textRotation="90" wrapText="1"/>
    </xf>
    <xf numFmtId="0" fontId="9" fillId="15" borderId="2" xfId="0" applyNumberFormat="1" applyFont="1" applyFill="1" applyBorder="1" applyAlignment="1" applyProtection="1">
      <alignment horizontal="center" vertical="center" textRotation="90" wrapText="1"/>
    </xf>
    <xf numFmtId="0" fontId="9" fillId="15" borderId="44" xfId="0" applyNumberFormat="1" applyFont="1" applyFill="1" applyBorder="1" applyAlignment="1" applyProtection="1">
      <alignment horizontal="center" vertical="center" textRotation="90" wrapText="1"/>
    </xf>
    <xf numFmtId="0" fontId="9" fillId="0" borderId="14" xfId="0" applyNumberFormat="1" applyFont="1" applyBorder="1" applyAlignment="1" applyProtection="1">
      <alignment horizontal="center" vertical="center" wrapText="1"/>
    </xf>
    <xf numFmtId="0" fontId="9" fillId="0" borderId="19" xfId="0" applyNumberFormat="1" applyFont="1" applyBorder="1" applyAlignment="1" applyProtection="1">
      <alignment horizontal="center" vertical="center" wrapText="1"/>
    </xf>
    <xf numFmtId="0" fontId="9" fillId="0" borderId="81" xfId="0" applyNumberFormat="1" applyFont="1" applyBorder="1" applyAlignment="1" applyProtection="1">
      <alignment horizontal="center" vertical="center" wrapText="1"/>
    </xf>
    <xf numFmtId="0" fontId="18" fillId="0" borderId="0" xfId="0" applyNumberFormat="1" applyFont="1" applyBorder="1" applyAlignment="1" applyProtection="1">
      <alignment horizontal="left"/>
      <protection locked="0"/>
    </xf>
    <xf numFmtId="0" fontId="18" fillId="0" borderId="0" xfId="0" applyNumberFormat="1" applyFont="1" applyFill="1" applyAlignment="1" applyProtection="1">
      <alignment horizontal="left"/>
      <protection locked="0"/>
    </xf>
    <xf numFmtId="0" fontId="9" fillId="0" borderId="2" xfId="0" applyNumberFormat="1" applyFont="1" applyBorder="1" applyAlignment="1" applyProtection="1">
      <alignment horizontal="center" vertical="center" textRotation="90" wrapText="1"/>
    </xf>
    <xf numFmtId="0" fontId="0" fillId="0" borderId="0" xfId="0" applyBorder="1" applyAlignment="1" applyProtection="1">
      <alignment horizontal="center" vertical="center" wrapText="1"/>
    </xf>
    <xf numFmtId="0" fontId="18" fillId="15" borderId="21" xfId="0" applyNumberFormat="1" applyFont="1" applyFill="1" applyBorder="1" applyAlignment="1" applyProtection="1">
      <alignment horizontal="center" vertical="center" textRotation="90" wrapText="1"/>
    </xf>
    <xf numFmtId="0" fontId="18" fillId="15" borderId="22" xfId="0" applyNumberFormat="1" applyFont="1" applyFill="1" applyBorder="1" applyAlignment="1" applyProtection="1">
      <alignment horizontal="center" vertical="center" textRotation="90" wrapText="1"/>
    </xf>
    <xf numFmtId="0" fontId="18" fillId="15" borderId="29" xfId="0" applyNumberFormat="1" applyFont="1" applyFill="1" applyBorder="1" applyAlignment="1" applyProtection="1">
      <alignment horizontal="center" vertical="center" textRotation="90" wrapText="1"/>
    </xf>
    <xf numFmtId="0" fontId="33" fillId="11" borderId="0" xfId="7" applyFont="1" applyFill="1" applyAlignment="1" applyProtection="1">
      <alignment horizontal="center" vertical="center"/>
      <protection locked="0"/>
    </xf>
    <xf numFmtId="0" fontId="9" fillId="0" borderId="0" xfId="0" applyNumberFormat="1" applyFont="1" applyFill="1" applyBorder="1" applyAlignment="1" applyProtection="1">
      <alignment horizontal="left"/>
    </xf>
    <xf numFmtId="0" fontId="0" fillId="0" borderId="20" xfId="0" applyBorder="1" applyAlignment="1" applyProtection="1">
      <alignment horizontal="center" vertical="center" wrapText="1"/>
    </xf>
    <xf numFmtId="0" fontId="21" fillId="0" borderId="20" xfId="0" applyFont="1" applyBorder="1" applyAlignment="1" applyProtection="1">
      <alignment horizontal="center" vertical="center" wrapText="1"/>
    </xf>
    <xf numFmtId="0" fontId="9" fillId="0" borderId="16" xfId="0" applyNumberFormat="1" applyFont="1" applyBorder="1" applyAlignment="1" applyProtection="1">
      <alignment horizontal="center" vertical="center" textRotation="90" wrapText="1"/>
    </xf>
    <xf numFmtId="0" fontId="9" fillId="0" borderId="17" xfId="0" applyNumberFormat="1" applyFont="1" applyBorder="1" applyAlignment="1" applyProtection="1">
      <alignment horizontal="center" vertical="center" textRotation="90" wrapText="1"/>
    </xf>
    <xf numFmtId="0" fontId="9" fillId="0" borderId="27" xfId="0" applyNumberFormat="1" applyFont="1" applyBorder="1" applyAlignment="1" applyProtection="1">
      <alignment horizontal="center" vertical="center" textRotation="90" wrapText="1"/>
    </xf>
    <xf numFmtId="0" fontId="9" fillId="0" borderId="20" xfId="0" applyNumberFormat="1" applyFont="1" applyBorder="1" applyAlignment="1" applyProtection="1">
      <alignment horizontal="center" vertical="center" wrapText="1"/>
    </xf>
    <xf numFmtId="0" fontId="6" fillId="0" borderId="49" xfId="0" applyNumberFormat="1" applyFont="1" applyBorder="1" applyAlignment="1" applyProtection="1">
      <alignment horizontal="center" vertical="center" textRotation="90" wrapText="1"/>
    </xf>
    <xf numFmtId="0" fontId="9" fillId="0" borderId="49" xfId="0" applyNumberFormat="1" applyFont="1" applyBorder="1" applyAlignment="1" applyProtection="1">
      <alignment horizontal="center" vertical="center" textRotation="90" wrapText="1"/>
    </xf>
    <xf numFmtId="0" fontId="9" fillId="0" borderId="55" xfId="0" applyNumberFormat="1" applyFont="1" applyBorder="1" applyAlignment="1" applyProtection="1">
      <alignment horizontal="center" vertical="center" textRotation="90" wrapText="1"/>
    </xf>
    <xf numFmtId="0" fontId="6" fillId="0" borderId="0" xfId="10" applyNumberFormat="1" applyFont="1" applyFill="1" applyAlignment="1" applyProtection="1">
      <alignment horizontal="left"/>
    </xf>
    <xf numFmtId="0" fontId="18" fillId="0" borderId="0" xfId="10" applyNumberFormat="1" applyFont="1" applyFill="1" applyAlignment="1" applyProtection="1">
      <alignment horizontal="left"/>
    </xf>
    <xf numFmtId="0" fontId="18" fillId="15" borderId="20" xfId="10" applyNumberFormat="1" applyFont="1" applyFill="1" applyBorder="1" applyAlignment="1" applyProtection="1">
      <alignment horizontal="center" vertical="center" textRotation="90" wrapText="1"/>
    </xf>
    <xf numFmtId="0" fontId="18" fillId="15" borderId="20" xfId="10" applyFont="1" applyFill="1" applyBorder="1" applyAlignment="1" applyProtection="1">
      <alignment horizontal="center" vertical="center" wrapText="1"/>
    </xf>
    <xf numFmtId="0" fontId="6" fillId="0" borderId="34" xfId="10" applyNumberFormat="1" applyFont="1" applyBorder="1" applyAlignment="1" applyProtection="1">
      <alignment horizontal="center"/>
    </xf>
    <xf numFmtId="0" fontId="6" fillId="0" borderId="59" xfId="10" applyNumberFormat="1" applyFont="1" applyBorder="1" applyAlignment="1" applyProtection="1">
      <alignment horizontal="center"/>
    </xf>
    <xf numFmtId="0" fontId="6" fillId="0" borderId="38" xfId="10" applyNumberFormat="1" applyFont="1" applyBorder="1" applyAlignment="1" applyProtection="1">
      <alignment horizontal="center"/>
    </xf>
    <xf numFmtId="0" fontId="18" fillId="15" borderId="18" xfId="10" applyNumberFormat="1" applyFont="1" applyFill="1" applyBorder="1" applyAlignment="1" applyProtection="1">
      <alignment horizontal="center" vertical="center" textRotation="90"/>
    </xf>
    <xf numFmtId="0" fontId="18" fillId="15" borderId="25" xfId="10" applyNumberFormat="1" applyFont="1" applyFill="1" applyBorder="1" applyAlignment="1" applyProtection="1">
      <alignment horizontal="center" vertical="center" textRotation="90"/>
    </xf>
    <xf numFmtId="0" fontId="18" fillId="0" borderId="0" xfId="10" applyNumberFormat="1" applyFont="1" applyFill="1" applyAlignment="1" applyProtection="1">
      <alignment horizontal="left"/>
      <protection locked="0"/>
    </xf>
    <xf numFmtId="0" fontId="48" fillId="16" borderId="80" xfId="10" applyNumberFormat="1" applyFont="1" applyFill="1" applyBorder="1" applyAlignment="1" applyProtection="1">
      <alignment horizontal="left"/>
    </xf>
    <xf numFmtId="0" fontId="48" fillId="16" borderId="77" xfId="10" applyNumberFormat="1" applyFont="1" applyFill="1" applyBorder="1" applyAlignment="1" applyProtection="1">
      <alignment horizontal="left"/>
    </xf>
    <xf numFmtId="0" fontId="23" fillId="0" borderId="20" xfId="10" applyNumberFormat="1" applyFont="1" applyBorder="1" applyAlignment="1" applyProtection="1"/>
    <xf numFmtId="0" fontId="23" fillId="0" borderId="20" xfId="10" applyFont="1" applyBorder="1" applyAlignment="1" applyProtection="1"/>
    <xf numFmtId="0" fontId="23" fillId="0" borderId="20" xfId="10" applyNumberFormat="1" applyFont="1" applyBorder="1" applyAlignment="1" applyProtection="1">
      <alignment horizontal="center" textRotation="90" shrinkToFit="1"/>
    </xf>
    <xf numFmtId="0" fontId="23" fillId="0" borderId="20" xfId="10" applyFont="1" applyBorder="1" applyAlignment="1" applyProtection="1">
      <alignment horizontal="center" textRotation="90"/>
    </xf>
    <xf numFmtId="0" fontId="6" fillId="0" borderId="20" xfId="10" applyNumberFormat="1" applyFont="1" applyBorder="1" applyAlignment="1" applyProtection="1">
      <alignment horizontal="center" vertical="center" textRotation="90" wrapText="1"/>
    </xf>
    <xf numFmtId="0" fontId="6" fillId="0" borderId="20" xfId="10" applyFont="1" applyBorder="1" applyAlignment="1" applyProtection="1">
      <alignment horizontal="center" vertical="center" wrapText="1"/>
    </xf>
    <xf numFmtId="0" fontId="6" fillId="0" borderId="18" xfId="10" applyNumberFormat="1" applyFont="1" applyFill="1" applyBorder="1" applyAlignment="1" applyProtection="1">
      <alignment horizontal="center" vertical="center" textRotation="90" wrapText="1"/>
    </xf>
    <xf numFmtId="0" fontId="6" fillId="0" borderId="44" xfId="10" applyNumberFormat="1" applyFont="1" applyFill="1" applyBorder="1" applyAlignment="1" applyProtection="1">
      <alignment horizontal="center" vertical="center" textRotation="90" wrapText="1"/>
    </xf>
    <xf numFmtId="0" fontId="6" fillId="0" borderId="76" xfId="10" applyNumberFormat="1" applyFont="1" applyFill="1" applyBorder="1" applyAlignment="1" applyProtection="1">
      <alignment horizontal="center" vertical="center" textRotation="90" wrapText="1"/>
    </xf>
    <xf numFmtId="0" fontId="6" fillId="0" borderId="46" xfId="10" applyNumberFormat="1" applyFont="1" applyFill="1" applyBorder="1" applyAlignment="1" applyProtection="1">
      <alignment horizontal="center" vertical="center" textRotation="90" wrapText="1"/>
    </xf>
    <xf numFmtId="0" fontId="6" fillId="0" borderId="41" xfId="10" applyNumberFormat="1" applyFont="1" applyFill="1" applyBorder="1" applyAlignment="1" applyProtection="1">
      <alignment horizontal="center" vertical="center" textRotation="90" wrapText="1"/>
    </xf>
    <xf numFmtId="0" fontId="6" fillId="0" borderId="20" xfId="10" applyNumberFormat="1" applyFont="1" applyFill="1" applyBorder="1" applyAlignment="1" applyProtection="1">
      <alignment horizontal="center" vertical="center" textRotation="90" wrapText="1"/>
    </xf>
    <xf numFmtId="0" fontId="6" fillId="0" borderId="45" xfId="10" applyNumberFormat="1" applyFont="1" applyFill="1" applyBorder="1" applyAlignment="1" applyProtection="1">
      <alignment horizontal="center" vertical="center" wrapText="1"/>
    </xf>
    <xf numFmtId="0" fontId="6" fillId="0" borderId="46" xfId="10" applyNumberFormat="1" applyFont="1" applyFill="1" applyBorder="1" applyAlignment="1" applyProtection="1">
      <alignment horizontal="center" vertical="center" wrapText="1"/>
    </xf>
    <xf numFmtId="0" fontId="6" fillId="0" borderId="35" xfId="10" applyNumberFormat="1" applyFont="1" applyFill="1" applyBorder="1" applyAlignment="1" applyProtection="1">
      <alignment horizontal="center" vertical="center" wrapText="1"/>
    </xf>
    <xf numFmtId="0" fontId="6" fillId="0" borderId="40" xfId="10" applyNumberFormat="1" applyFont="1" applyFill="1" applyBorder="1" applyAlignment="1" applyProtection="1">
      <alignment horizontal="center" vertical="center" wrapText="1"/>
    </xf>
    <xf numFmtId="0" fontId="7" fillId="0" borderId="72" xfId="10" applyNumberFormat="1" applyFont="1" applyBorder="1" applyAlignment="1" applyProtection="1">
      <alignment horizontal="center" vertical="center" wrapText="1"/>
    </xf>
    <xf numFmtId="0" fontId="7" fillId="0" borderId="78" xfId="10" applyNumberFormat="1" applyFont="1" applyBorder="1" applyAlignment="1" applyProtection="1">
      <alignment horizontal="center" vertical="center" wrapText="1"/>
    </xf>
    <xf numFmtId="0" fontId="7" fillId="0" borderId="78" xfId="10" applyFont="1" applyBorder="1" applyAlignment="1" applyProtection="1">
      <alignment horizontal="center" vertical="center" wrapText="1"/>
    </xf>
    <xf numFmtId="0" fontId="6" fillId="0" borderId="74" xfId="10" applyNumberFormat="1" applyFont="1" applyBorder="1" applyAlignment="1" applyProtection="1">
      <alignment horizontal="center" vertical="center" textRotation="90" wrapText="1"/>
    </xf>
    <xf numFmtId="0" fontId="6" fillId="0" borderId="79" xfId="10" applyNumberFormat="1" applyFont="1" applyBorder="1" applyAlignment="1" applyProtection="1">
      <alignment horizontal="center" vertical="center" textRotation="90" wrapText="1"/>
    </xf>
    <xf numFmtId="0" fontId="6" fillId="0" borderId="72" xfId="10" applyNumberFormat="1" applyFont="1" applyFill="1" applyBorder="1" applyAlignment="1" applyProtection="1">
      <alignment horizontal="center" vertical="center" textRotation="90" wrapText="1"/>
    </xf>
    <xf numFmtId="0" fontId="6" fillId="0" borderId="78" xfId="10" applyNumberFormat="1" applyFont="1" applyFill="1" applyBorder="1" applyAlignment="1" applyProtection="1">
      <alignment horizontal="center" vertical="center" textRotation="90" wrapText="1"/>
    </xf>
    <xf numFmtId="0" fontId="6" fillId="0" borderId="78" xfId="10" applyFont="1" applyFill="1" applyBorder="1" applyAlignment="1" applyProtection="1">
      <alignment horizontal="center" vertical="center" wrapText="1"/>
    </xf>
    <xf numFmtId="0" fontId="6" fillId="0" borderId="2" xfId="10" applyNumberFormat="1" applyFont="1" applyFill="1" applyBorder="1" applyAlignment="1" applyProtection="1">
      <alignment horizontal="center" vertical="center" textRotation="90" wrapText="1"/>
    </xf>
    <xf numFmtId="0" fontId="18" fillId="0" borderId="2" xfId="10" applyNumberFormat="1" applyFont="1" applyFill="1" applyBorder="1" applyAlignment="1" applyProtection="1">
      <alignment horizontal="center" vertical="center" textRotation="90" wrapText="1"/>
    </xf>
    <xf numFmtId="0" fontId="18" fillId="0" borderId="44" xfId="10" applyNumberFormat="1" applyFont="1" applyFill="1" applyBorder="1" applyAlignment="1" applyProtection="1">
      <alignment horizontal="center" vertical="center" textRotation="90" wrapText="1"/>
    </xf>
    <xf numFmtId="0" fontId="6" fillId="0" borderId="83" xfId="10" applyNumberFormat="1" applyFont="1" applyFill="1" applyBorder="1" applyAlignment="1" applyProtection="1">
      <alignment horizontal="center" vertical="center" wrapText="1"/>
    </xf>
    <xf numFmtId="0" fontId="6" fillId="0" borderId="58" xfId="10" applyNumberFormat="1" applyFont="1" applyFill="1" applyBorder="1" applyAlignment="1" applyProtection="1">
      <alignment horizontal="center" vertical="center" wrapText="1"/>
    </xf>
    <xf numFmtId="0" fontId="6" fillId="0" borderId="34" xfId="10" applyNumberFormat="1" applyFont="1" applyFill="1" applyBorder="1" applyAlignment="1" applyProtection="1">
      <alignment horizontal="center" vertical="center" textRotation="90" wrapText="1"/>
    </xf>
    <xf numFmtId="0" fontId="6" fillId="0" borderId="45" xfId="10" applyNumberFormat="1" applyFont="1" applyFill="1" applyBorder="1" applyAlignment="1" applyProtection="1">
      <alignment horizontal="center" vertical="center" textRotation="90" wrapText="1"/>
    </xf>
    <xf numFmtId="0" fontId="18" fillId="0" borderId="80" xfId="10" applyNumberFormat="1" applyFont="1" applyFill="1" applyBorder="1" applyAlignment="1" applyProtection="1">
      <alignment horizontal="center"/>
      <protection locked="0"/>
    </xf>
    <xf numFmtId="0" fontId="18" fillId="0" borderId="77" xfId="10" applyNumberFormat="1" applyFont="1" applyFill="1" applyBorder="1" applyAlignment="1" applyProtection="1">
      <alignment horizontal="center"/>
      <protection locked="0"/>
    </xf>
    <xf numFmtId="0" fontId="18" fillId="0" borderId="53" xfId="10" applyNumberFormat="1" applyFont="1" applyFill="1" applyBorder="1" applyAlignment="1" applyProtection="1">
      <alignment horizontal="center"/>
      <protection locked="0"/>
    </xf>
    <xf numFmtId="0" fontId="22" fillId="0" borderId="0" xfId="4" applyFont="1" applyAlignment="1" applyProtection="1">
      <alignment horizontal="center" vertical="center"/>
      <protection locked="0"/>
    </xf>
    <xf numFmtId="0" fontId="22" fillId="0" borderId="0" xfId="4" applyNumberFormat="1" applyFont="1" applyAlignment="1" applyProtection="1">
      <alignment horizontal="center" vertical="center"/>
      <protection locked="0"/>
    </xf>
    <xf numFmtId="0" fontId="18" fillId="0" borderId="19" xfId="10" applyNumberFormat="1" applyFont="1" applyFill="1" applyBorder="1" applyAlignment="1" applyProtection="1">
      <alignment horizontal="center" vertical="center" wrapText="1"/>
    </xf>
    <xf numFmtId="0" fontId="18" fillId="0" borderId="33" xfId="10" applyNumberFormat="1" applyFont="1" applyFill="1" applyBorder="1" applyAlignment="1" applyProtection="1">
      <alignment horizontal="center" vertical="center" wrapText="1"/>
    </xf>
    <xf numFmtId="0" fontId="18" fillId="0" borderId="9" xfId="10" applyNumberFormat="1" applyFont="1" applyFill="1" applyBorder="1" applyAlignment="1" applyProtection="1">
      <alignment horizontal="center"/>
      <protection locked="0"/>
    </xf>
    <xf numFmtId="0" fontId="18" fillId="0" borderId="28" xfId="10" applyNumberFormat="1" applyFont="1" applyFill="1" applyBorder="1" applyAlignment="1" applyProtection="1">
      <alignment horizontal="center"/>
      <protection locked="0"/>
    </xf>
    <xf numFmtId="0" fontId="6" fillId="0" borderId="32" xfId="10" applyNumberFormat="1" applyFont="1" applyFill="1" applyBorder="1" applyAlignment="1" applyProtection="1">
      <alignment horizontal="center" vertical="center" wrapText="1"/>
    </xf>
    <xf numFmtId="0" fontId="6" fillId="0" borderId="36" xfId="10" applyNumberFormat="1" applyFont="1" applyFill="1" applyBorder="1" applyAlignment="1" applyProtection="1">
      <alignment horizontal="center" vertical="center" wrapText="1"/>
    </xf>
    <xf numFmtId="0" fontId="6" fillId="0" borderId="86" xfId="10" applyNumberFormat="1" applyFont="1" applyFill="1" applyBorder="1" applyAlignment="1" applyProtection="1">
      <alignment horizontal="center" vertical="center" wrapText="1"/>
    </xf>
    <xf numFmtId="0" fontId="6" fillId="0" borderId="41" xfId="10" applyNumberFormat="1" applyFont="1" applyFill="1" applyBorder="1" applyAlignment="1" applyProtection="1">
      <alignment horizontal="center" vertical="center" wrapText="1"/>
    </xf>
    <xf numFmtId="0" fontId="6" fillId="15" borderId="32" xfId="10" applyNumberFormat="1" applyFont="1" applyFill="1" applyBorder="1" applyAlignment="1" applyProtection="1">
      <alignment horizontal="center" vertical="center" textRotation="90" wrapText="1"/>
    </xf>
    <xf numFmtId="0" fontId="6" fillId="15" borderId="86" xfId="10" applyNumberFormat="1" applyFont="1" applyFill="1" applyBorder="1" applyAlignment="1" applyProtection="1">
      <alignment horizontal="center" vertical="center" textRotation="90" wrapText="1"/>
    </xf>
    <xf numFmtId="0" fontId="6" fillId="0" borderId="20" xfId="10" applyNumberFormat="1" applyFont="1" applyFill="1" applyBorder="1" applyAlignment="1" applyProtection="1">
      <alignment horizontal="center" vertical="center" wrapText="1"/>
    </xf>
    <xf numFmtId="0" fontId="6" fillId="0" borderId="19" xfId="10" applyNumberFormat="1" applyFont="1" applyFill="1" applyBorder="1" applyAlignment="1" applyProtection="1">
      <alignment horizontal="center" vertical="center" wrapText="1"/>
    </xf>
    <xf numFmtId="0" fontId="6" fillId="0" borderId="74" xfId="10" applyNumberFormat="1" applyFont="1" applyFill="1" applyBorder="1" applyAlignment="1" applyProtection="1">
      <alignment horizontal="center" vertical="center" textRotation="90" wrapText="1"/>
    </xf>
    <xf numFmtId="0" fontId="6" fillId="0" borderId="79" xfId="10" applyNumberFormat="1" applyFont="1" applyFill="1" applyBorder="1" applyAlignment="1" applyProtection="1">
      <alignment horizontal="center" vertical="center" textRotation="90" wrapText="1"/>
    </xf>
    <xf numFmtId="0" fontId="6" fillId="0" borderId="59" xfId="10" applyNumberFormat="1" applyFont="1" applyFill="1" applyBorder="1" applyAlignment="1" applyProtection="1">
      <alignment horizontal="center" vertical="center" wrapText="1"/>
    </xf>
    <xf numFmtId="0" fontId="6" fillId="0" borderId="38" xfId="10" applyNumberFormat="1" applyFont="1" applyFill="1" applyBorder="1" applyAlignment="1" applyProtection="1">
      <alignment horizontal="center" vertical="center" wrapText="1"/>
    </xf>
    <xf numFmtId="0" fontId="18" fillId="0" borderId="68" xfId="10" applyNumberFormat="1" applyFont="1" applyFill="1" applyBorder="1" applyAlignment="1" applyProtection="1">
      <alignment horizontal="center" vertical="center" wrapText="1"/>
    </xf>
    <xf numFmtId="0" fontId="18" fillId="0" borderId="37" xfId="10" applyNumberFormat="1" applyFont="1" applyFill="1" applyBorder="1" applyAlignment="1" applyProtection="1">
      <alignment horizontal="center" vertical="center" wrapText="1"/>
    </xf>
    <xf numFmtId="0" fontId="18" fillId="15" borderId="2" xfId="10" applyNumberFormat="1" applyFont="1" applyFill="1" applyBorder="1" applyAlignment="1" applyProtection="1">
      <alignment horizontal="center" vertical="center" textRotation="90" wrapText="1"/>
    </xf>
    <xf numFmtId="0" fontId="18" fillId="15" borderId="44" xfId="10" applyNumberFormat="1" applyFont="1" applyFill="1" applyBorder="1" applyAlignment="1" applyProtection="1">
      <alignment horizontal="center" vertical="center" textRotation="90" wrapText="1"/>
    </xf>
    <xf numFmtId="0" fontId="0" fillId="0" borderId="6"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18" fillId="0" borderId="28"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6" xfId="0" applyFont="1" applyBorder="1" applyAlignment="1">
      <alignment horizontal="center" vertical="center" textRotation="90" wrapText="1"/>
    </xf>
    <xf numFmtId="0" fontId="18" fillId="0" borderId="3" xfId="0" applyFont="1" applyBorder="1" applyAlignment="1">
      <alignment horizontal="center" vertical="center" textRotation="90" wrapText="1"/>
    </xf>
    <xf numFmtId="0" fontId="18" fillId="0" borderId="26" xfId="0" applyFont="1" applyBorder="1" applyAlignment="1">
      <alignment horizontal="center" vertical="center" textRotation="90" wrapText="1"/>
    </xf>
    <xf numFmtId="0" fontId="9" fillId="0" borderId="14" xfId="0" applyFont="1" applyBorder="1" applyAlignment="1" applyProtection="1">
      <alignment horizontal="center" vertical="center" wrapText="1"/>
    </xf>
    <xf numFmtId="0" fontId="9" fillId="0" borderId="19" xfId="0" applyFont="1" applyBorder="1" applyAlignment="1" applyProtection="1">
      <alignment horizontal="center" vertical="center" wrapText="1"/>
    </xf>
    <xf numFmtId="0" fontId="9" fillId="0" borderId="81" xfId="0" applyFont="1" applyBorder="1" applyAlignment="1" applyProtection="1">
      <alignment horizontal="center" vertical="center" wrapText="1"/>
    </xf>
    <xf numFmtId="0" fontId="9" fillId="0" borderId="15" xfId="0" applyFont="1" applyBorder="1" applyAlignment="1" applyProtection="1">
      <alignment horizontal="center" vertical="center" wrapText="1"/>
    </xf>
    <xf numFmtId="0" fontId="9" fillId="0" borderId="20" xfId="0" applyFont="1" applyBorder="1" applyAlignment="1" applyProtection="1">
      <alignment horizontal="center" vertical="center" wrapText="1"/>
    </xf>
    <xf numFmtId="0" fontId="9" fillId="0" borderId="49" xfId="0" applyFont="1" applyBorder="1" applyAlignment="1" applyProtection="1">
      <alignment horizontal="center" vertical="center" wrapText="1"/>
    </xf>
    <xf numFmtId="0" fontId="9" fillId="0" borderId="9" xfId="0" applyFont="1" applyBorder="1" applyAlignment="1" applyProtection="1">
      <alignment horizontal="center" vertical="center" wrapText="1"/>
    </xf>
    <xf numFmtId="0" fontId="9" fillId="0" borderId="28" xfId="0" applyFont="1" applyBorder="1" applyAlignment="1" applyProtection="1">
      <alignment horizontal="center" vertical="center" wrapText="1"/>
    </xf>
    <xf numFmtId="0" fontId="9" fillId="0" borderId="10" xfId="0" applyFont="1" applyBorder="1" applyAlignment="1" applyProtection="1">
      <alignment horizontal="center" vertical="center" wrapText="1"/>
    </xf>
    <xf numFmtId="0" fontId="9" fillId="0" borderId="82" xfId="0" applyFont="1" applyBorder="1" applyAlignment="1" applyProtection="1">
      <alignment horizontal="center" vertical="center" wrapText="1"/>
    </xf>
    <xf numFmtId="0" fontId="9" fillId="0" borderId="58" xfId="0" applyFont="1" applyBorder="1" applyAlignment="1" applyProtection="1">
      <alignment horizontal="center" vertical="center" wrapText="1"/>
    </xf>
    <xf numFmtId="0" fontId="9" fillId="0" borderId="30" xfId="0" applyFont="1" applyBorder="1" applyAlignment="1" applyProtection="1">
      <alignment horizontal="center" vertical="center" wrapText="1"/>
    </xf>
    <xf numFmtId="0" fontId="9" fillId="5" borderId="15" xfId="0" applyFont="1" applyFill="1" applyBorder="1" applyAlignment="1" applyProtection="1">
      <alignment horizontal="center" vertical="center" textRotation="90" wrapText="1"/>
    </xf>
    <xf numFmtId="0" fontId="9" fillId="5" borderId="20" xfId="0" applyFont="1" applyFill="1" applyBorder="1" applyAlignment="1" applyProtection="1">
      <alignment horizontal="center" vertical="center" wrapText="1"/>
    </xf>
    <xf numFmtId="0" fontId="9" fillId="5" borderId="49" xfId="0" applyFont="1" applyFill="1" applyBorder="1" applyAlignment="1" applyProtection="1">
      <alignment horizontal="center" vertical="center" wrapText="1"/>
    </xf>
    <xf numFmtId="0" fontId="33" fillId="11" borderId="0" xfId="7" applyFont="1" applyFill="1" applyBorder="1" applyAlignment="1" applyProtection="1">
      <alignment horizontal="center" vertical="center"/>
    </xf>
    <xf numFmtId="0" fontId="18" fillId="0" borderId="9" xfId="0" applyFont="1" applyBorder="1" applyAlignment="1" applyProtection="1">
      <alignment horizontal="center" vertical="center" wrapText="1"/>
    </xf>
    <xf numFmtId="0" fontId="18" fillId="0" borderId="28" xfId="0" applyFont="1" applyBorder="1" applyAlignment="1" applyProtection="1">
      <alignment horizontal="center" vertical="center" wrapText="1"/>
    </xf>
    <xf numFmtId="0" fontId="18" fillId="0" borderId="10" xfId="0" applyFont="1" applyBorder="1" applyAlignment="1" applyProtection="1">
      <alignment horizontal="center" vertical="center" wrapText="1"/>
    </xf>
    <xf numFmtId="0" fontId="18" fillId="0" borderId="82" xfId="0" applyFont="1" applyBorder="1" applyAlignment="1" applyProtection="1">
      <alignment horizontal="center" vertical="center" wrapText="1"/>
    </xf>
    <xf numFmtId="0" fontId="18" fillId="0" borderId="58" xfId="0" applyFont="1" applyBorder="1" applyAlignment="1" applyProtection="1">
      <alignment horizontal="center" vertical="center" wrapText="1"/>
    </xf>
    <xf numFmtId="0" fontId="18" fillId="0" borderId="30" xfId="0" applyFont="1" applyBorder="1" applyAlignment="1" applyProtection="1">
      <alignment horizontal="center" vertical="center" wrapText="1"/>
    </xf>
    <xf numFmtId="0" fontId="18" fillId="0" borderId="14" xfId="0" applyFont="1" applyBorder="1" applyAlignment="1" applyProtection="1">
      <alignment horizontal="center" vertical="center" wrapText="1"/>
    </xf>
    <xf numFmtId="0" fontId="18" fillId="0" borderId="19" xfId="0" applyFont="1" applyBorder="1" applyAlignment="1" applyProtection="1">
      <alignment horizontal="center" vertical="center" wrapText="1"/>
    </xf>
    <xf numFmtId="0" fontId="18" fillId="0" borderId="81" xfId="0" applyFont="1" applyBorder="1" applyAlignment="1" applyProtection="1">
      <alignment horizontal="center" vertical="center" wrapText="1"/>
    </xf>
    <xf numFmtId="0" fontId="18" fillId="0" borderId="15" xfId="0" applyFont="1" applyBorder="1" applyAlignment="1" applyProtection="1">
      <alignment horizontal="center" vertical="center" wrapText="1"/>
    </xf>
    <xf numFmtId="0" fontId="18" fillId="0" borderId="20" xfId="0" applyFont="1" applyBorder="1" applyAlignment="1" applyProtection="1">
      <alignment horizontal="center" vertical="center" wrapText="1"/>
    </xf>
    <xf numFmtId="0" fontId="18" fillId="0" borderId="49" xfId="0" applyFont="1" applyBorder="1" applyAlignment="1" applyProtection="1">
      <alignment horizontal="center" vertical="center" wrapText="1"/>
    </xf>
    <xf numFmtId="0" fontId="21" fillId="0" borderId="0" xfId="0" applyFont="1" applyFill="1" applyBorder="1" applyAlignment="1" applyProtection="1">
      <alignment horizontal="center" vertical="center" wrapText="1"/>
    </xf>
    <xf numFmtId="0" fontId="0" fillId="0" borderId="14" xfId="0" applyBorder="1" applyAlignment="1">
      <alignment horizontal="center"/>
    </xf>
    <xf numFmtId="0" fontId="0" fillId="0" borderId="19" xfId="0" applyBorder="1" applyAlignment="1">
      <alignment horizontal="center"/>
    </xf>
    <xf numFmtId="0" fontId="0" fillId="0" borderId="81" xfId="0" applyBorder="1" applyAlignment="1">
      <alignment horizontal="center"/>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82"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67" xfId="0" applyFont="1" applyBorder="1" applyAlignment="1">
      <alignment horizontal="center"/>
    </xf>
    <xf numFmtId="0" fontId="18" fillId="0" borderId="59" xfId="0" applyFont="1" applyBorder="1" applyAlignment="1">
      <alignment horizontal="center"/>
    </xf>
    <xf numFmtId="0" fontId="18" fillId="0" borderId="22" xfId="0" applyFont="1" applyBorder="1" applyAlignment="1">
      <alignment horizontal="center"/>
    </xf>
    <xf numFmtId="0" fontId="18" fillId="0" borderId="38" xfId="0" applyFont="1" applyBorder="1" applyAlignment="1">
      <alignment horizontal="center"/>
    </xf>
    <xf numFmtId="0" fontId="18" fillId="0" borderId="20" xfId="0" applyFont="1" applyBorder="1" applyAlignment="1">
      <alignment horizontal="center"/>
    </xf>
    <xf numFmtId="0" fontId="18" fillId="0" borderId="34" xfId="0" applyFont="1" applyBorder="1" applyAlignment="1">
      <alignment horizontal="center"/>
    </xf>
    <xf numFmtId="0" fontId="18" fillId="0" borderId="49" xfId="0" applyFont="1" applyBorder="1" applyAlignment="1">
      <alignment horizontal="center"/>
    </xf>
    <xf numFmtId="0" fontId="34" fillId="11" borderId="0" xfId="7" applyFont="1" applyFill="1" applyBorder="1" applyAlignment="1" applyProtection="1">
      <alignment horizontal="center" vertical="center" wrapText="1"/>
    </xf>
    <xf numFmtId="0" fontId="18" fillId="7" borderId="80" xfId="0" applyFont="1" applyFill="1" applyBorder="1" applyAlignment="1">
      <alignment horizontal="center" vertical="center"/>
    </xf>
    <xf numFmtId="0" fontId="18" fillId="7" borderId="77" xfId="0" applyFont="1" applyFill="1" applyBorder="1" applyAlignment="1">
      <alignment horizontal="center" vertical="center"/>
    </xf>
    <xf numFmtId="0" fontId="18" fillId="7" borderId="53" xfId="0" applyFont="1" applyFill="1" applyBorder="1" applyAlignment="1">
      <alignment horizontal="center" vertical="center"/>
    </xf>
    <xf numFmtId="0" fontId="18" fillId="8" borderId="50" xfId="0" applyFont="1" applyFill="1" applyBorder="1" applyAlignment="1">
      <alignment horizontal="center" vertical="center"/>
    </xf>
    <xf numFmtId="0" fontId="18" fillId="8" borderId="51" xfId="0" applyFont="1" applyFill="1" applyBorder="1" applyAlignment="1">
      <alignment horizontal="center" vertical="center"/>
    </xf>
    <xf numFmtId="0" fontId="18" fillId="8" borderId="54" xfId="0" applyFont="1" applyFill="1" applyBorder="1" applyAlignment="1">
      <alignment horizontal="center" vertical="center"/>
    </xf>
    <xf numFmtId="0" fontId="18" fillId="8" borderId="52" xfId="0" applyFont="1" applyFill="1" applyBorder="1" applyAlignment="1">
      <alignment horizontal="center" vertical="center"/>
    </xf>
    <xf numFmtId="0" fontId="18" fillId="0" borderId="66" xfId="0" applyFont="1" applyBorder="1" applyAlignment="1">
      <alignment horizontal="center" vertical="center" wrapText="1"/>
    </xf>
    <xf numFmtId="0" fontId="18" fillId="0" borderId="68"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40"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56" xfId="0" applyFont="1" applyBorder="1" applyAlignment="1">
      <alignment horizontal="center" vertical="center" wrapText="1"/>
    </xf>
    <xf numFmtId="0" fontId="10" fillId="0" borderId="0" xfId="0" applyFont="1" applyAlignment="1">
      <alignment horizontal="left" vertical="center"/>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22" fillId="0" borderId="6"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26" xfId="0" applyFont="1" applyBorder="1" applyAlignment="1">
      <alignment horizontal="center" vertical="center" wrapText="1"/>
    </xf>
    <xf numFmtId="0" fontId="31" fillId="18" borderId="0" xfId="0" applyFont="1" applyFill="1" applyAlignment="1">
      <alignment horizontal="left" vertical="top"/>
    </xf>
    <xf numFmtId="0" fontId="10" fillId="0" borderId="0" xfId="0" applyFont="1" applyAlignment="1">
      <alignment horizontal="left" vertical="center" wrapText="1"/>
    </xf>
    <xf numFmtId="0" fontId="31" fillId="6" borderId="0" xfId="0" applyFont="1" applyFill="1" applyAlignment="1">
      <alignment horizontal="left" vertical="top" wrapText="1"/>
    </xf>
    <xf numFmtId="0" fontId="18" fillId="0" borderId="12" xfId="0" applyFont="1" applyBorder="1" applyAlignment="1" applyProtection="1">
      <alignment horizontal="center" vertical="center" wrapText="1"/>
    </xf>
    <xf numFmtId="0" fontId="18" fillId="0" borderId="11" xfId="0" applyFont="1" applyBorder="1" applyAlignment="1" applyProtection="1">
      <alignment horizontal="center" vertical="center" wrapText="1"/>
    </xf>
    <xf numFmtId="0" fontId="18" fillId="0" borderId="57" xfId="0" applyFont="1" applyBorder="1" applyAlignment="1" applyProtection="1">
      <alignment horizontal="center" vertical="center" wrapText="1"/>
    </xf>
    <xf numFmtId="0" fontId="0" fillId="0" borderId="26" xfId="0" applyBorder="1" applyAlignment="1">
      <alignment horizontal="center"/>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0" xfId="0" applyFont="1" applyBorder="1" applyAlignment="1">
      <alignment horizontal="center" vertical="center" wrapText="1"/>
    </xf>
    <xf numFmtId="0" fontId="9" fillId="5" borderId="20" xfId="0" applyFont="1" applyFill="1" applyBorder="1" applyAlignment="1" applyProtection="1">
      <alignment horizontal="center" vertical="center" textRotation="90" wrapText="1"/>
    </xf>
    <xf numFmtId="0" fontId="9" fillId="0" borderId="20" xfId="0" applyFont="1" applyFill="1" applyBorder="1" applyAlignment="1" applyProtection="1">
      <alignment horizontal="center" vertical="center" wrapText="1"/>
    </xf>
    <xf numFmtId="0" fontId="9" fillId="0" borderId="49" xfId="0" applyFont="1" applyFill="1" applyBorder="1" applyAlignment="1" applyProtection="1">
      <alignment horizontal="center" vertical="center" wrapText="1"/>
    </xf>
    <xf numFmtId="0" fontId="9" fillId="5" borderId="14" xfId="0" applyFont="1" applyFill="1" applyBorder="1" applyAlignment="1" applyProtection="1">
      <alignment horizontal="center" vertical="center" textRotation="90" wrapText="1"/>
    </xf>
    <xf numFmtId="0" fontId="18" fillId="0" borderId="14"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81"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49" xfId="0" applyFont="1" applyBorder="1" applyAlignment="1">
      <alignment horizontal="center" vertical="center" wrapText="1"/>
    </xf>
    <xf numFmtId="0" fontId="9" fillId="0" borderId="15" xfId="0" applyFont="1" applyFill="1" applyBorder="1" applyAlignment="1" applyProtection="1">
      <alignment horizontal="center" vertical="center" textRotation="90" wrapText="1"/>
    </xf>
    <xf numFmtId="0" fontId="57" fillId="0" borderId="0" xfId="15" applyFont="1" applyAlignment="1">
      <alignment horizontal="left" vertical="top" wrapText="1" indent="1"/>
    </xf>
    <xf numFmtId="0" fontId="57" fillId="0" borderId="0" xfId="15" applyFont="1" applyAlignment="1">
      <alignment horizontal="left" vertical="top" wrapText="1"/>
    </xf>
    <xf numFmtId="0" fontId="34" fillId="11" borderId="0" xfId="7" applyFont="1" applyFill="1" applyAlignment="1" applyProtection="1">
      <alignment horizontal="center" vertical="center" wrapText="1"/>
    </xf>
    <xf numFmtId="0" fontId="18" fillId="0" borderId="0" xfId="0" applyFont="1" applyAlignment="1">
      <alignment horizontal="center" vertical="center" wrapText="1"/>
    </xf>
    <xf numFmtId="0" fontId="0" fillId="0" borderId="26" xfId="0" applyBorder="1" applyAlignment="1">
      <alignment horizontal="center" vertical="center" wrapText="1"/>
    </xf>
    <xf numFmtId="0" fontId="22" fillId="0" borderId="81" xfId="0" applyFont="1" applyBorder="1" applyAlignment="1">
      <alignment horizontal="center" vertical="center" wrapText="1"/>
    </xf>
    <xf numFmtId="0" fontId="22" fillId="0" borderId="49" xfId="0" applyFont="1" applyBorder="1" applyAlignment="1">
      <alignment horizontal="center" vertical="center" wrapText="1"/>
    </xf>
    <xf numFmtId="0" fontId="57" fillId="0" borderId="0" xfId="15" applyFont="1" applyAlignment="1">
      <alignment horizontal="left" vertical="center" wrapText="1" indent="1"/>
    </xf>
    <xf numFmtId="0" fontId="57" fillId="0" borderId="0" xfId="15" applyFont="1" applyAlignment="1">
      <alignment horizontal="left" vertical="center" indent="1"/>
    </xf>
    <xf numFmtId="0" fontId="57" fillId="0" borderId="0" xfId="15" applyFont="1" applyAlignment="1">
      <alignment horizontal="left" vertical="center" wrapText="1"/>
    </xf>
    <xf numFmtId="0" fontId="57" fillId="0" borderId="0" xfId="15" applyFont="1" applyAlignment="1">
      <alignment horizontal="left" vertical="center"/>
    </xf>
    <xf numFmtId="0" fontId="9" fillId="0" borderId="6" xfId="5" applyFont="1" applyBorder="1" applyAlignment="1">
      <alignment horizontal="center" vertical="center" wrapText="1"/>
    </xf>
    <xf numFmtId="0" fontId="9" fillId="0" borderId="3" xfId="5" applyBorder="1" applyAlignment="1">
      <alignment horizontal="center" vertical="center" wrapText="1"/>
    </xf>
    <xf numFmtId="0" fontId="22" fillId="0" borderId="68" xfId="5" applyFont="1" applyBorder="1" applyAlignment="1">
      <alignment horizontal="center" vertical="center" wrapText="1"/>
    </xf>
    <xf numFmtId="0" fontId="22" fillId="0" borderId="59" xfId="5" applyFont="1" applyBorder="1" applyAlignment="1">
      <alignment horizontal="center" vertical="center" wrapText="1"/>
    </xf>
    <xf numFmtId="0" fontId="22" fillId="0" borderId="83" xfId="5" applyFont="1" applyBorder="1" applyAlignment="1">
      <alignment horizontal="center" vertical="center" wrapText="1"/>
    </xf>
    <xf numFmtId="0" fontId="18" fillId="0" borderId="14" xfId="5" applyFont="1" applyBorder="1" applyAlignment="1">
      <alignment horizontal="center" vertical="center" wrapText="1"/>
    </xf>
    <xf numFmtId="0" fontId="18" fillId="0" borderId="19" xfId="5" applyFont="1" applyBorder="1" applyAlignment="1">
      <alignment horizontal="center" vertical="center" wrapText="1"/>
    </xf>
    <xf numFmtId="0" fontId="21" fillId="0" borderId="0" xfId="5" applyFont="1" applyFill="1" applyBorder="1" applyAlignment="1" applyProtection="1">
      <alignment horizontal="center" vertical="center" wrapText="1"/>
    </xf>
    <xf numFmtId="0" fontId="18" fillId="0" borderId="81" xfId="5" applyFont="1" applyBorder="1" applyAlignment="1">
      <alignment horizontal="center" vertical="center" wrapText="1"/>
    </xf>
    <xf numFmtId="0" fontId="18" fillId="0" borderId="15" xfId="5" applyFont="1" applyBorder="1" applyAlignment="1">
      <alignment horizontal="center"/>
    </xf>
    <xf numFmtId="0" fontId="18" fillId="0" borderId="20" xfId="5" applyFont="1" applyBorder="1" applyAlignment="1">
      <alignment horizontal="center"/>
    </xf>
    <xf numFmtId="0" fontId="18" fillId="0" borderId="49" xfId="5" applyFont="1" applyBorder="1" applyAlignment="1">
      <alignment horizontal="center"/>
    </xf>
    <xf numFmtId="0" fontId="18" fillId="0" borderId="0" xfId="5" applyFont="1" applyAlignment="1">
      <alignment horizontal="center" vertical="center" wrapText="1"/>
    </xf>
  </cellXfs>
  <cellStyles count="28">
    <cellStyle name="Hyperlink 2" xfId="1"/>
    <cellStyle name="Hyperlink 2 2" xfId="18"/>
    <cellStyle name="Normal 2" xfId="2"/>
    <cellStyle name="Normal 2 2" xfId="11"/>
    <cellStyle name="Normal 3" xfId="3"/>
    <cellStyle name="Normal 3 2" xfId="19"/>
    <cellStyle name="Normal 4" xfId="8"/>
    <cellStyle name="Normal 4 2" xfId="17"/>
    <cellStyle name="Normal 4 2 2" xfId="23"/>
    <cellStyle name="Normal 4 2 3" xfId="27"/>
    <cellStyle name="Normal 4 3" xfId="20"/>
    <cellStyle name="Normal 4 4" xfId="24"/>
    <cellStyle name="Normal 5" xfId="15"/>
    <cellStyle name="Normal 5 2" xfId="22"/>
    <cellStyle name="Normal 5 3" xfId="26"/>
    <cellStyle name="Normal_Sheet1" xfId="4"/>
    <cellStyle name="Normal_Sheet1 2 2" xfId="16"/>
    <cellStyle name="Normal_Sheet1 3" xfId="10"/>
    <cellStyle name="Percent 2" xfId="12"/>
    <cellStyle name="Percent 3" xfId="9"/>
    <cellStyle name="Percent 3 2" xfId="21"/>
    <cellStyle name="Percent 3 3" xfId="25"/>
    <cellStyle name="Нормален" xfId="0" builtinId="0"/>
    <cellStyle name="Нормален 2" xfId="5"/>
    <cellStyle name="Нормален 2 2" xfId="13"/>
    <cellStyle name="Процент" xfId="6" builtinId="5"/>
    <cellStyle name="Хипервръзка" xfId="7" builtinId="8"/>
    <cellStyle name="Хипервръзка 2" xfId="14"/>
  </cellStyles>
  <dxfs count="104">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indexed="1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99"/>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_rels/drawing3.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xdr:col>
      <xdr:colOff>706211</xdr:colOff>
      <xdr:row>19</xdr:row>
      <xdr:rowOff>108858</xdr:rowOff>
    </xdr:from>
    <xdr:to>
      <xdr:col>1</xdr:col>
      <xdr:colOff>1921329</xdr:colOff>
      <xdr:row>25</xdr:row>
      <xdr:rowOff>2722</xdr:rowOff>
    </xdr:to>
    <xdr:pic>
      <xdr:nvPicPr>
        <xdr:cNvPr id="3515" name="Picture 4" descr="j0311872">
          <a:extLst>
            <a:ext uri="{FF2B5EF4-FFF2-40B4-BE49-F238E27FC236}">
              <a16:creationId xmlns:a16="http://schemas.microsoft.com/office/drawing/2014/main" xmlns="" id="{00000000-0008-0000-0500-0000BB0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3604" y="7701644"/>
          <a:ext cx="1215118" cy="1036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17</xdr:row>
      <xdr:rowOff>123825</xdr:rowOff>
    </xdr:from>
    <xdr:to>
      <xdr:col>1</xdr:col>
      <xdr:colOff>895350</xdr:colOff>
      <xdr:row>23</xdr:row>
      <xdr:rowOff>104775</xdr:rowOff>
    </xdr:to>
    <xdr:pic>
      <xdr:nvPicPr>
        <xdr:cNvPr id="1209" name="Picture 4" descr="j0311872">
          <a:extLst>
            <a:ext uri="{FF2B5EF4-FFF2-40B4-BE49-F238E27FC236}">
              <a16:creationId xmlns:a16="http://schemas.microsoft.com/office/drawing/2014/main" xmlns="" id="{00000000-0008-0000-0700-0000B9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5943600"/>
          <a:ext cx="121920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600075</xdr:colOff>
      <xdr:row>22</xdr:row>
      <xdr:rowOff>142875</xdr:rowOff>
    </xdr:from>
    <xdr:to>
      <xdr:col>1</xdr:col>
      <xdr:colOff>1809750</xdr:colOff>
      <xdr:row>30</xdr:row>
      <xdr:rowOff>76200</xdr:rowOff>
    </xdr:to>
    <xdr:pic>
      <xdr:nvPicPr>
        <xdr:cNvPr id="10242" name="Picture 1" descr="j0311872">
          <a:extLst>
            <a:ext uri="{FF2B5EF4-FFF2-40B4-BE49-F238E27FC236}">
              <a16:creationId xmlns:a16="http://schemas.microsoft.com/office/drawing/2014/main" xmlns="" id="{00000000-0008-0000-0800-0000022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1550" y="7115175"/>
          <a:ext cx="1209675"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тема">
  <a:themeElements>
    <a:clrScheme name="О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tatistika@vss.justice.b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9"/>
  <sheetViews>
    <sheetView topLeftCell="A13" zoomScaleNormal="100" workbookViewId="0">
      <selection activeCell="A8" sqref="A8:J8"/>
    </sheetView>
  </sheetViews>
  <sheetFormatPr defaultColWidth="9.140625" defaultRowHeight="15" x14ac:dyDescent="0.2"/>
  <cols>
    <col min="1" max="8" width="9.140625" style="327"/>
    <col min="9" max="9" width="17.28515625" style="327" customWidth="1"/>
    <col min="10" max="10" width="29.42578125" style="327" customWidth="1"/>
    <col min="11" max="11" width="22.28515625" style="327" customWidth="1"/>
    <col min="12" max="16384" width="9.140625" style="327"/>
  </cols>
  <sheetData>
    <row r="2" spans="1:11" s="323" customFormat="1" ht="15.75" x14ac:dyDescent="0.2">
      <c r="A2" s="591" t="s">
        <v>236</v>
      </c>
      <c r="B2" s="591"/>
      <c r="C2" s="591"/>
      <c r="D2" s="591"/>
      <c r="E2" s="591"/>
      <c r="F2" s="591"/>
      <c r="G2" s="591"/>
      <c r="H2" s="591"/>
      <c r="I2" s="591"/>
      <c r="J2" s="591"/>
      <c r="K2" s="322"/>
    </row>
    <row r="3" spans="1:11" s="325" customFormat="1" ht="15.75" x14ac:dyDescent="0.2">
      <c r="A3" s="591" t="s">
        <v>237</v>
      </c>
      <c r="B3" s="591"/>
      <c r="C3" s="591"/>
      <c r="D3" s="591"/>
      <c r="E3" s="591"/>
      <c r="F3" s="591"/>
      <c r="G3" s="591"/>
      <c r="H3" s="591"/>
      <c r="I3" s="591"/>
      <c r="J3" s="591"/>
      <c r="K3" s="324"/>
    </row>
    <row r="4" spans="1:11" s="325" customFormat="1" ht="15.75" x14ac:dyDescent="0.2">
      <c r="A4" s="591" t="s">
        <v>238</v>
      </c>
      <c r="B4" s="591"/>
      <c r="C4" s="591"/>
      <c r="D4" s="591"/>
      <c r="E4" s="591"/>
      <c r="F4" s="591"/>
      <c r="G4" s="591"/>
      <c r="H4" s="591"/>
      <c r="I4" s="591"/>
      <c r="J4" s="591"/>
      <c r="K4" s="324"/>
    </row>
    <row r="5" spans="1:11" s="325" customFormat="1" ht="15.75" x14ac:dyDescent="0.2">
      <c r="A5" s="591" t="s">
        <v>241</v>
      </c>
      <c r="B5" s="591"/>
      <c r="C5" s="591"/>
      <c r="D5" s="591"/>
      <c r="E5" s="591"/>
      <c r="F5" s="591"/>
      <c r="G5" s="591"/>
      <c r="H5" s="591"/>
      <c r="I5" s="591"/>
      <c r="J5" s="591"/>
      <c r="K5" s="324"/>
    </row>
    <row r="6" spans="1:11" s="325" customFormat="1" ht="15.75" x14ac:dyDescent="0.2">
      <c r="A6" s="591" t="s">
        <v>240</v>
      </c>
      <c r="B6" s="591"/>
      <c r="C6" s="591"/>
      <c r="D6" s="591"/>
      <c r="E6" s="591"/>
      <c r="F6" s="591"/>
      <c r="G6" s="591"/>
      <c r="H6" s="591"/>
      <c r="I6" s="591"/>
      <c r="J6" s="591"/>
      <c r="K6" s="324"/>
    </row>
    <row r="7" spans="1:11" s="325" customFormat="1" ht="15.75" x14ac:dyDescent="0.2">
      <c r="A7" s="591" t="s">
        <v>242</v>
      </c>
      <c r="B7" s="591"/>
      <c r="C7" s="591"/>
      <c r="D7" s="591"/>
      <c r="E7" s="591"/>
      <c r="F7" s="591"/>
      <c r="G7" s="591"/>
      <c r="H7" s="591"/>
      <c r="I7" s="591"/>
      <c r="J7" s="591"/>
      <c r="K7" s="324"/>
    </row>
    <row r="8" spans="1:11" s="325" customFormat="1" ht="15.75" x14ac:dyDescent="0.2">
      <c r="A8" s="591" t="s">
        <v>239</v>
      </c>
      <c r="B8" s="591"/>
      <c r="C8" s="591"/>
      <c r="D8" s="591"/>
      <c r="E8" s="591"/>
      <c r="F8" s="591"/>
      <c r="G8" s="591"/>
      <c r="H8" s="591"/>
      <c r="I8" s="591"/>
      <c r="J8" s="591"/>
      <c r="K8" s="324"/>
    </row>
    <row r="9" spans="1:11" ht="16.5" thickBot="1" x14ac:dyDescent="0.3">
      <c r="A9" s="124"/>
      <c r="B9" s="125"/>
      <c r="C9" s="8"/>
      <c r="D9" s="326"/>
      <c r="E9" s="124"/>
      <c r="F9" s="124"/>
      <c r="G9" s="124"/>
      <c r="H9" s="124"/>
      <c r="I9" s="124"/>
      <c r="J9" s="126"/>
      <c r="K9" s="124"/>
    </row>
    <row r="10" spans="1:11" ht="16.5" thickBot="1" x14ac:dyDescent="0.3">
      <c r="A10" s="588" t="s">
        <v>244</v>
      </c>
      <c r="B10" s="589"/>
      <c r="C10" s="589"/>
      <c r="D10" s="589"/>
      <c r="E10" s="589"/>
      <c r="F10" s="589"/>
      <c r="G10" s="589"/>
      <c r="H10" s="589"/>
      <c r="I10" s="589"/>
      <c r="J10" s="589"/>
      <c r="K10" s="590"/>
    </row>
    <row r="11" spans="1:11" ht="16.5" thickTop="1" x14ac:dyDescent="0.25">
      <c r="A11" s="132"/>
      <c r="B11" s="125"/>
      <c r="C11" s="127"/>
      <c r="D11" s="127"/>
      <c r="E11" s="127"/>
      <c r="F11" s="127"/>
      <c r="G11" s="127"/>
      <c r="H11" s="127"/>
      <c r="I11" s="127"/>
      <c r="J11" s="127"/>
      <c r="K11" s="133"/>
    </row>
    <row r="12" spans="1:11" ht="15.75" x14ac:dyDescent="0.25">
      <c r="A12" s="132"/>
      <c r="B12" s="125"/>
      <c r="C12" s="155" t="s">
        <v>248</v>
      </c>
      <c r="D12" s="155"/>
      <c r="E12" s="155"/>
      <c r="F12" s="155"/>
      <c r="G12" s="155"/>
      <c r="H12" s="155"/>
      <c r="I12" s="155"/>
      <c r="J12" s="155"/>
      <c r="K12" s="133"/>
    </row>
    <row r="13" spans="1:11" ht="15.75" x14ac:dyDescent="0.25">
      <c r="A13" s="132"/>
      <c r="B13" s="125"/>
      <c r="C13" s="155" t="s">
        <v>245</v>
      </c>
      <c r="D13" s="155"/>
      <c r="E13" s="155"/>
      <c r="F13" s="155"/>
      <c r="G13" s="155"/>
      <c r="H13" s="155"/>
      <c r="I13" s="155"/>
      <c r="J13" s="155"/>
      <c r="K13" s="133"/>
    </row>
    <row r="14" spans="1:11" ht="16.5" thickBot="1" x14ac:dyDescent="0.3">
      <c r="A14" s="134"/>
      <c r="B14" s="135"/>
      <c r="C14" s="136"/>
      <c r="D14" s="135"/>
      <c r="E14" s="135"/>
      <c r="F14" s="135"/>
      <c r="G14" s="135"/>
      <c r="H14" s="135"/>
      <c r="I14" s="135"/>
      <c r="J14" s="135"/>
      <c r="K14" s="137"/>
    </row>
    <row r="15" spans="1:11" ht="46.5" customHeight="1" thickTop="1" x14ac:dyDescent="0.2">
      <c r="A15" s="592" t="s">
        <v>276</v>
      </c>
      <c r="B15" s="592"/>
      <c r="C15" s="592"/>
      <c r="D15" s="592"/>
      <c r="E15" s="592"/>
      <c r="F15" s="592"/>
      <c r="G15" s="592"/>
      <c r="H15" s="592"/>
      <c r="I15" s="592"/>
      <c r="J15" s="592"/>
      <c r="K15" s="592"/>
    </row>
    <row r="16" spans="1:11" ht="46.5" customHeight="1" x14ac:dyDescent="0.2">
      <c r="A16" s="592" t="s">
        <v>277</v>
      </c>
      <c r="B16" s="592"/>
      <c r="C16" s="592"/>
      <c r="D16" s="592"/>
      <c r="E16" s="592"/>
      <c r="F16" s="592"/>
      <c r="G16" s="592"/>
      <c r="H16" s="592"/>
      <c r="I16" s="592"/>
      <c r="J16" s="592"/>
      <c r="K16" s="592"/>
    </row>
    <row r="17" spans="1:11" ht="46.5" customHeight="1" x14ac:dyDescent="0.2">
      <c r="A17" s="592" t="s">
        <v>278</v>
      </c>
      <c r="B17" s="592"/>
      <c r="C17" s="592"/>
      <c r="D17" s="592"/>
      <c r="E17" s="592"/>
      <c r="F17" s="592"/>
      <c r="G17" s="592"/>
      <c r="H17" s="592"/>
      <c r="I17" s="592"/>
      <c r="J17" s="592"/>
      <c r="K17" s="592"/>
    </row>
    <row r="18" spans="1:11" ht="46.5" customHeight="1" x14ac:dyDescent="0.2">
      <c r="A18" s="592" t="s">
        <v>279</v>
      </c>
      <c r="B18" s="592"/>
      <c r="C18" s="592"/>
      <c r="D18" s="592"/>
      <c r="E18" s="592"/>
      <c r="F18" s="592"/>
      <c r="G18" s="592"/>
      <c r="H18" s="592"/>
      <c r="I18" s="592"/>
      <c r="J18" s="592"/>
      <c r="K18" s="592"/>
    </row>
    <row r="19" spans="1:11" ht="46.5" customHeight="1" x14ac:dyDescent="0.2">
      <c r="A19" s="592" t="s">
        <v>280</v>
      </c>
      <c r="B19" s="592"/>
      <c r="C19" s="592"/>
      <c r="D19" s="592"/>
      <c r="E19" s="592"/>
      <c r="F19" s="592"/>
      <c r="G19" s="592"/>
      <c r="H19" s="592"/>
      <c r="I19" s="592"/>
      <c r="J19" s="592"/>
      <c r="K19" s="592"/>
    </row>
    <row r="20" spans="1:11" ht="46.5" customHeight="1" x14ac:dyDescent="0.2">
      <c r="A20" s="592" t="s">
        <v>281</v>
      </c>
      <c r="B20" s="592"/>
      <c r="C20" s="592"/>
      <c r="D20" s="592"/>
      <c r="E20" s="592"/>
      <c r="F20" s="592"/>
      <c r="G20" s="592"/>
      <c r="H20" s="592"/>
      <c r="I20" s="592"/>
      <c r="J20" s="592"/>
      <c r="K20" s="592"/>
    </row>
    <row r="21" spans="1:11" ht="46.5" customHeight="1" x14ac:dyDescent="0.2">
      <c r="A21" s="592" t="s">
        <v>282</v>
      </c>
      <c r="B21" s="592"/>
      <c r="C21" s="592"/>
      <c r="D21" s="592"/>
      <c r="E21" s="592"/>
      <c r="F21" s="592"/>
      <c r="G21" s="592"/>
      <c r="H21" s="592"/>
      <c r="I21" s="592"/>
      <c r="J21" s="592"/>
      <c r="K21" s="592"/>
    </row>
    <row r="22" spans="1:11" ht="120" customHeight="1" x14ac:dyDescent="0.2">
      <c r="A22" s="592" t="s">
        <v>288</v>
      </c>
      <c r="B22" s="592"/>
      <c r="C22" s="592"/>
      <c r="D22" s="592"/>
      <c r="E22" s="592"/>
      <c r="F22" s="592"/>
      <c r="G22" s="592"/>
      <c r="H22" s="592"/>
      <c r="I22" s="592"/>
      <c r="J22" s="592"/>
      <c r="K22" s="592"/>
    </row>
    <row r="23" spans="1:11" ht="46.5" customHeight="1" x14ac:dyDescent="0.2">
      <c r="A23" s="592" t="s">
        <v>274</v>
      </c>
      <c r="B23" s="592"/>
      <c r="C23" s="592"/>
      <c r="D23" s="592"/>
      <c r="E23" s="592"/>
      <c r="F23" s="592"/>
      <c r="G23" s="592"/>
      <c r="H23" s="592"/>
      <c r="I23" s="592"/>
      <c r="J23" s="592"/>
      <c r="K23" s="592"/>
    </row>
    <row r="24" spans="1:11" ht="46.5" customHeight="1" x14ac:dyDescent="0.2">
      <c r="A24" s="592" t="s">
        <v>283</v>
      </c>
      <c r="B24" s="592"/>
      <c r="C24" s="592"/>
      <c r="D24" s="592"/>
      <c r="E24" s="592"/>
      <c r="F24" s="592"/>
      <c r="G24" s="592"/>
      <c r="H24" s="592"/>
      <c r="I24" s="592"/>
      <c r="J24" s="592"/>
      <c r="K24" s="592"/>
    </row>
    <row r="25" spans="1:11" ht="46.5" customHeight="1" x14ac:dyDescent="0.2">
      <c r="A25" s="592" t="s">
        <v>275</v>
      </c>
      <c r="B25" s="592"/>
      <c r="C25" s="592"/>
      <c r="D25" s="592"/>
      <c r="E25" s="592"/>
      <c r="F25" s="592"/>
      <c r="G25" s="592"/>
      <c r="H25" s="592"/>
      <c r="I25" s="592"/>
      <c r="J25" s="592"/>
      <c r="K25" s="592"/>
    </row>
    <row r="26" spans="1:11" ht="46.5" customHeight="1" x14ac:dyDescent="0.2">
      <c r="A26" s="592" t="s">
        <v>284</v>
      </c>
      <c r="B26" s="592"/>
      <c r="C26" s="592"/>
      <c r="D26" s="592"/>
      <c r="E26" s="592"/>
      <c r="F26" s="592"/>
      <c r="G26" s="592"/>
      <c r="H26" s="592"/>
      <c r="I26" s="592"/>
      <c r="J26" s="592"/>
      <c r="K26" s="592"/>
    </row>
    <row r="27" spans="1:11" ht="6.75" customHeight="1" x14ac:dyDescent="0.2">
      <c r="A27" s="592"/>
      <c r="B27" s="592"/>
      <c r="C27" s="592"/>
      <c r="D27" s="592"/>
      <c r="E27" s="592"/>
      <c r="F27" s="592"/>
      <c r="G27" s="592"/>
      <c r="H27" s="592"/>
      <c r="I27" s="592"/>
      <c r="J27" s="592"/>
      <c r="K27" s="592"/>
    </row>
    <row r="28" spans="1:11" ht="46.5" customHeight="1" x14ac:dyDescent="0.2">
      <c r="A28" s="592" t="s">
        <v>285</v>
      </c>
      <c r="B28" s="592"/>
      <c r="C28" s="592"/>
      <c r="D28" s="592"/>
      <c r="E28" s="592"/>
      <c r="F28" s="592"/>
      <c r="G28" s="592"/>
      <c r="H28" s="592"/>
      <c r="I28" s="592"/>
      <c r="J28" s="592"/>
      <c r="K28" s="592"/>
    </row>
    <row r="29" spans="1:11" ht="46.5" customHeight="1" x14ac:dyDescent="0.2">
      <c r="A29" s="592" t="s">
        <v>265</v>
      </c>
      <c r="B29" s="592"/>
      <c r="C29" s="592"/>
      <c r="D29" s="592"/>
      <c r="E29" s="592"/>
      <c r="F29" s="592"/>
      <c r="G29" s="592"/>
      <c r="H29" s="592"/>
      <c r="I29" s="592"/>
      <c r="J29" s="592"/>
      <c r="K29" s="592"/>
    </row>
  </sheetData>
  <sheetProtection password="C647" sheet="1" formatCells="0" formatColumns="0" formatRows="0" insertColumns="0" insertRows="0" insertHyperlinks="0" deleteColumns="0" deleteRows="0" sort="0" autoFilter="0" pivotTables="0"/>
  <mergeCells count="23">
    <mergeCell ref="A25:K25"/>
    <mergeCell ref="A26:K26"/>
    <mergeCell ref="A27:K27"/>
    <mergeCell ref="A28:K28"/>
    <mergeCell ref="A29:K29"/>
    <mergeCell ref="A24:K24"/>
    <mergeCell ref="A15:K15"/>
    <mergeCell ref="A16:K16"/>
    <mergeCell ref="A17:K17"/>
    <mergeCell ref="A18:K18"/>
    <mergeCell ref="A19:K19"/>
    <mergeCell ref="A20:K20"/>
    <mergeCell ref="A21:K21"/>
    <mergeCell ref="A22:K22"/>
    <mergeCell ref="A23:K23"/>
    <mergeCell ref="A10:K10"/>
    <mergeCell ref="A2:J2"/>
    <mergeCell ref="A8:J8"/>
    <mergeCell ref="A7:J7"/>
    <mergeCell ref="A6:J6"/>
    <mergeCell ref="A5:J5"/>
    <mergeCell ref="A4:J4"/>
    <mergeCell ref="A3:J3"/>
  </mergeCells>
  <phoneticPr fontId="0" type="noConversion"/>
  <hyperlinks>
    <hyperlink ref="A2:F2" location="'1.Прил 1_Обобщено'!A1" display="1. Приложение 1 - Обобщен отчет за работата на съда"/>
    <hyperlink ref="A3:F3" location="'2.Прил 2_ГД'!A1" display="2. Приложение 2 - Отчет по граждански дела"/>
    <hyperlink ref="A4" location="'3.Прил 2_НД'!A1" display="3. Приложение 2 - Отчет по наказателни дела"/>
    <hyperlink ref="A5" location="'4.Прил 3_НД-съдии'!A1" display="4. Приложение 3 - Справка за дейността на съдиите по граждански дела"/>
    <hyperlink ref="A6" location="'5.Прил 3_Върнати НД'!A1" display="5. Приложение 3 - Справка за резултатите от върнати обжалвани и протестирани наказателни дела на съдиите"/>
    <hyperlink ref="A7" location="'6.Прил 3_ГД-съдии'!A1" display="6. Приложение 3 - Справка за дейността на съдиите по наказаелни дела"/>
    <hyperlink ref="A8" location="'7.Прил 3_Върнати ГД'!A1" display="7. Приложение 3 - Справка за резултатите от върнати обжалвани и протестирани граждански дела на съдиите"/>
    <hyperlink ref="A29" r:id="rId1" display="mailto:statistika@vss.justice.bg"/>
  </hyperlinks>
  <printOptions horizontalCentered="1" verticalCentered="1"/>
  <pageMargins left="0" right="0" top="0.39370078740157483" bottom="0.39370078740157483" header="0.51181102362204722" footer="0.51181102362204722"/>
  <pageSetup paperSize="9" orientation="landscape"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V140"/>
  <sheetViews>
    <sheetView topLeftCell="A52" zoomScaleNormal="100" workbookViewId="0">
      <selection activeCell="Y42" sqref="Y42"/>
    </sheetView>
  </sheetViews>
  <sheetFormatPr defaultColWidth="9.140625" defaultRowHeight="12.75" x14ac:dyDescent="0.2"/>
  <cols>
    <col min="1" max="1" width="16.85546875" style="240" customWidth="1"/>
    <col min="2" max="2" width="2.7109375" style="240" bestFit="1" customWidth="1"/>
    <col min="3" max="3" width="7.140625" style="240" customWidth="1"/>
    <col min="4" max="4" width="9.5703125" style="240" customWidth="1"/>
    <col min="5" max="5" width="10" style="240" customWidth="1"/>
    <col min="6" max="6" width="10.85546875" style="240" customWidth="1"/>
    <col min="7" max="7" width="13.5703125" style="240" customWidth="1"/>
    <col min="8" max="8" width="9.140625" style="240" customWidth="1"/>
    <col min="9" max="9" width="9.7109375" style="240" customWidth="1"/>
    <col min="10" max="10" width="8.7109375" style="240" customWidth="1"/>
    <col min="11" max="21" width="9.140625" style="240"/>
    <col min="22" max="22" width="12.85546875" style="240" customWidth="1"/>
    <col min="23" max="16384" width="9.140625" style="240"/>
  </cols>
  <sheetData>
    <row r="1" spans="1:22" s="6" customFormat="1" ht="21" customHeight="1" x14ac:dyDescent="0.2">
      <c r="B1" s="593" t="s">
        <v>45</v>
      </c>
      <c r="C1" s="593"/>
      <c r="D1" s="593"/>
      <c r="E1" s="593"/>
      <c r="F1" s="593"/>
      <c r="G1" s="593"/>
      <c r="H1" s="593"/>
      <c r="I1" s="593"/>
      <c r="J1" s="593"/>
      <c r="K1" s="1" t="s">
        <v>853</v>
      </c>
      <c r="L1" s="294" t="s">
        <v>44</v>
      </c>
      <c r="M1" s="28">
        <v>12</v>
      </c>
      <c r="N1" s="611" t="s">
        <v>855</v>
      </c>
      <c r="O1" s="611"/>
      <c r="P1" s="611"/>
      <c r="Q1" s="33"/>
      <c r="R1" s="295"/>
      <c r="S1" s="295"/>
      <c r="T1" s="295"/>
    </row>
    <row r="2" spans="1:22" s="6" customFormat="1" ht="16.5" thickBot="1" x14ac:dyDescent="0.25">
      <c r="A2" s="610" t="s">
        <v>243</v>
      </c>
      <c r="B2" s="610"/>
      <c r="C2" s="612"/>
      <c r="D2" s="612"/>
      <c r="E2" s="613"/>
      <c r="F2" s="613"/>
      <c r="G2" s="613"/>
      <c r="H2" s="613"/>
      <c r="I2" s="612"/>
      <c r="J2" s="612"/>
      <c r="K2" s="612"/>
      <c r="L2" s="612"/>
      <c r="M2" s="612"/>
      <c r="N2" s="296"/>
      <c r="O2" s="296"/>
      <c r="P2" s="297"/>
      <c r="Q2" s="297"/>
      <c r="R2" s="297"/>
      <c r="S2" s="297"/>
      <c r="T2" s="298"/>
      <c r="U2" s="298"/>
      <c r="V2" s="299"/>
    </row>
    <row r="3" spans="1:22" ht="15" customHeight="1" thickBot="1" x14ac:dyDescent="0.25">
      <c r="A3" s="623" t="s">
        <v>47</v>
      </c>
      <c r="B3" s="624"/>
      <c r="C3" s="243"/>
      <c r="D3" s="614" t="s">
        <v>55</v>
      </c>
      <c r="E3" s="617" t="s">
        <v>3</v>
      </c>
      <c r="F3" s="596" t="s">
        <v>268</v>
      </c>
      <c r="G3" s="597"/>
      <c r="H3" s="620" t="s">
        <v>246</v>
      </c>
      <c r="I3" s="244"/>
      <c r="J3" s="605" t="s">
        <v>4</v>
      </c>
      <c r="K3" s="647" t="s">
        <v>0</v>
      </c>
      <c r="L3" s="647"/>
      <c r="M3" s="647"/>
      <c r="N3" s="602" t="s">
        <v>7</v>
      </c>
      <c r="O3" s="647" t="s">
        <v>1</v>
      </c>
      <c r="P3" s="647"/>
      <c r="Q3" s="647"/>
      <c r="R3" s="647"/>
      <c r="S3" s="647"/>
      <c r="T3" s="602" t="s">
        <v>10</v>
      </c>
      <c r="U3" s="605" t="s">
        <v>56</v>
      </c>
      <c r="V3" s="244"/>
    </row>
    <row r="4" spans="1:22" ht="72" customHeight="1" x14ac:dyDescent="0.2">
      <c r="A4" s="625"/>
      <c r="B4" s="626"/>
      <c r="C4" s="245" t="s">
        <v>2</v>
      </c>
      <c r="D4" s="615"/>
      <c r="E4" s="618"/>
      <c r="F4" s="594" t="s">
        <v>267</v>
      </c>
      <c r="G4" s="594" t="s">
        <v>266</v>
      </c>
      <c r="H4" s="621"/>
      <c r="I4" s="246" t="s">
        <v>264</v>
      </c>
      <c r="J4" s="606"/>
      <c r="K4" s="608" t="s">
        <v>5</v>
      </c>
      <c r="L4" s="642" t="s">
        <v>6</v>
      </c>
      <c r="M4" s="643"/>
      <c r="N4" s="603"/>
      <c r="O4" s="598" t="s">
        <v>5</v>
      </c>
      <c r="P4" s="644" t="s">
        <v>30</v>
      </c>
      <c r="Q4" s="644" t="s">
        <v>50</v>
      </c>
      <c r="R4" s="644" t="s">
        <v>8</v>
      </c>
      <c r="S4" s="600" t="s">
        <v>9</v>
      </c>
      <c r="T4" s="603"/>
      <c r="U4" s="606"/>
      <c r="V4" s="246" t="s">
        <v>11</v>
      </c>
    </row>
    <row r="5" spans="1:22" ht="24.75" customHeight="1" thickBot="1" x14ac:dyDescent="0.25">
      <c r="A5" s="627"/>
      <c r="B5" s="628"/>
      <c r="C5" s="247"/>
      <c r="D5" s="616"/>
      <c r="E5" s="619"/>
      <c r="F5" s="595"/>
      <c r="G5" s="595"/>
      <c r="H5" s="622"/>
      <c r="I5" s="248"/>
      <c r="J5" s="607"/>
      <c r="K5" s="609"/>
      <c r="L5" s="249" t="s">
        <v>12</v>
      </c>
      <c r="M5" s="250" t="s">
        <v>13</v>
      </c>
      <c r="N5" s="604"/>
      <c r="O5" s="599"/>
      <c r="P5" s="645"/>
      <c r="Q5" s="645"/>
      <c r="R5" s="646"/>
      <c r="S5" s="601"/>
      <c r="T5" s="604"/>
      <c r="U5" s="607"/>
      <c r="V5" s="246"/>
    </row>
    <row r="6" spans="1:22" ht="13.5" thickBot="1" x14ac:dyDescent="0.25">
      <c r="A6" s="328" t="s">
        <v>48</v>
      </c>
      <c r="B6" s="329"/>
      <c r="C6" s="330" t="s">
        <v>49</v>
      </c>
      <c r="D6" s="331">
        <v>1</v>
      </c>
      <c r="E6" s="332">
        <v>2</v>
      </c>
      <c r="F6" s="333" t="s">
        <v>52</v>
      </c>
      <c r="G6" s="333" t="s">
        <v>226</v>
      </c>
      <c r="H6" s="334">
        <v>3</v>
      </c>
      <c r="I6" s="329">
        <v>4</v>
      </c>
      <c r="J6" s="335">
        <v>5</v>
      </c>
      <c r="K6" s="336">
        <v>6</v>
      </c>
      <c r="L6" s="337" t="s">
        <v>53</v>
      </c>
      <c r="M6" s="331" t="s">
        <v>54</v>
      </c>
      <c r="N6" s="335">
        <v>7</v>
      </c>
      <c r="O6" s="336">
        <v>8</v>
      </c>
      <c r="P6" s="337" t="s">
        <v>253</v>
      </c>
      <c r="Q6" s="337" t="s">
        <v>254</v>
      </c>
      <c r="R6" s="337" t="s">
        <v>255</v>
      </c>
      <c r="S6" s="338" t="s">
        <v>256</v>
      </c>
      <c r="T6" s="335">
        <v>9</v>
      </c>
      <c r="U6" s="335">
        <v>10</v>
      </c>
      <c r="V6" s="329">
        <v>11</v>
      </c>
    </row>
    <row r="7" spans="1:22" x14ac:dyDescent="0.2">
      <c r="A7" s="630" t="s">
        <v>61</v>
      </c>
      <c r="B7" s="630" t="s">
        <v>14</v>
      </c>
      <c r="C7" s="22">
        <v>2023</v>
      </c>
      <c r="D7" s="212"/>
      <c r="E7" s="9"/>
      <c r="F7" s="10"/>
      <c r="G7" s="10"/>
      <c r="H7" s="220"/>
      <c r="I7" s="60">
        <f t="shared" ref="I7:I8" si="0">H7+E7</f>
        <v>0</v>
      </c>
      <c r="J7" s="4">
        <f>D7+I7</f>
        <v>0</v>
      </c>
      <c r="K7" s="34">
        <f>N7+O7</f>
        <v>0</v>
      </c>
      <c r="L7" s="10"/>
      <c r="M7" s="54">
        <f>IF(K7&lt;&gt;0,L7/K7,0)</f>
        <v>0</v>
      </c>
      <c r="N7" s="59"/>
      <c r="O7" s="34">
        <f>SUM(P7:S7)</f>
        <v>0</v>
      </c>
      <c r="P7" s="10"/>
      <c r="Q7" s="10"/>
      <c r="R7" s="10"/>
      <c r="S7" s="30"/>
      <c r="T7" s="59"/>
      <c r="U7" s="4">
        <f>J7-K7</f>
        <v>0</v>
      </c>
      <c r="V7" s="13"/>
    </row>
    <row r="8" spans="1:22" x14ac:dyDescent="0.2">
      <c r="A8" s="640"/>
      <c r="B8" s="631"/>
      <c r="C8" s="23">
        <v>2024</v>
      </c>
      <c r="D8" s="213"/>
      <c r="E8" s="11"/>
      <c r="F8" s="12"/>
      <c r="G8" s="12"/>
      <c r="H8" s="221"/>
      <c r="I8" s="61">
        <f t="shared" si="0"/>
        <v>0</v>
      </c>
      <c r="J8" s="5">
        <f>D8+I8</f>
        <v>0</v>
      </c>
      <c r="K8" s="35">
        <f t="shared" ref="K8:K42" si="1">N8+O8</f>
        <v>0</v>
      </c>
      <c r="L8" s="12"/>
      <c r="M8" s="55">
        <f>IF(K8&lt;&gt;0,L8/K8,0)</f>
        <v>0</v>
      </c>
      <c r="N8" s="53"/>
      <c r="O8" s="35">
        <f>SUM(P8:S8)</f>
        <v>0</v>
      </c>
      <c r="P8" s="12"/>
      <c r="Q8" s="12"/>
      <c r="R8" s="12"/>
      <c r="S8" s="31"/>
      <c r="T8" s="53"/>
      <c r="U8" s="5">
        <f>J8-K8</f>
        <v>0</v>
      </c>
      <c r="V8" s="151"/>
    </row>
    <row r="9" spans="1:22" ht="13.5" thickBot="1" x14ac:dyDescent="0.25">
      <c r="A9" s="641"/>
      <c r="B9" s="632"/>
      <c r="C9" s="24">
        <v>2025</v>
      </c>
      <c r="D9" s="255">
        <f>'6.Прил 3_ГДиАД-съдии'!E9</f>
        <v>276</v>
      </c>
      <c r="E9" s="143">
        <v>751</v>
      </c>
      <c r="F9" s="144">
        <v>3</v>
      </c>
      <c r="G9" s="144">
        <v>0</v>
      </c>
      <c r="H9" s="300">
        <v>9</v>
      </c>
      <c r="I9" s="227">
        <f>H9+E9</f>
        <v>760</v>
      </c>
      <c r="J9" s="140">
        <f>D9+I9</f>
        <v>1036</v>
      </c>
      <c r="K9" s="36">
        <f>N9+O9</f>
        <v>706</v>
      </c>
      <c r="L9" s="153">
        <f>'6.Прил 3_ГДиАД-съдии'!AU9</f>
        <v>539</v>
      </c>
      <c r="M9" s="57">
        <f>IF(K9&lt;&gt;0,L9/K9,0)</f>
        <v>0.76345609065155806</v>
      </c>
      <c r="N9" s="152">
        <f>'6.Прил 3_ГДиАД-съдии'!AG9</f>
        <v>455</v>
      </c>
      <c r="O9" s="39">
        <f>SUM(P9:S9)</f>
        <v>251</v>
      </c>
      <c r="P9" s="144">
        <v>0</v>
      </c>
      <c r="Q9" s="144">
        <v>24</v>
      </c>
      <c r="R9" s="144">
        <v>0</v>
      </c>
      <c r="S9" s="141">
        <v>227</v>
      </c>
      <c r="T9" s="145">
        <v>1149</v>
      </c>
      <c r="U9" s="26">
        <f>J9-K9</f>
        <v>330</v>
      </c>
      <c r="V9" s="150">
        <v>132</v>
      </c>
    </row>
    <row r="10" spans="1:22" x14ac:dyDescent="0.2">
      <c r="A10" s="603" t="s">
        <v>51</v>
      </c>
      <c r="B10" s="630" t="s">
        <v>15</v>
      </c>
      <c r="C10" s="22">
        <v>2023</v>
      </c>
      <c r="D10" s="214"/>
      <c r="E10" s="15"/>
      <c r="F10" s="16"/>
      <c r="G10" s="16"/>
      <c r="H10" s="226"/>
      <c r="I10" s="63">
        <f t="shared" ref="I10:I24" si="2">H10+E10</f>
        <v>0</v>
      </c>
      <c r="J10" s="17">
        <f t="shared" ref="J10:J51" si="3">D10+I10</f>
        <v>0</v>
      </c>
      <c r="K10" s="37">
        <f t="shared" si="1"/>
        <v>0</v>
      </c>
      <c r="L10" s="16"/>
      <c r="M10" s="56">
        <f>IF(K10&lt;&gt;0,L10/K10,0)</f>
        <v>0</v>
      </c>
      <c r="N10" s="52"/>
      <c r="O10" s="37">
        <f t="shared" ref="O10:O42" si="4">SUM(P10:S10)</f>
        <v>0</v>
      </c>
      <c r="P10" s="16"/>
      <c r="Q10" s="16"/>
      <c r="R10" s="16"/>
      <c r="S10" s="32"/>
      <c r="T10" s="52"/>
      <c r="U10" s="17">
        <f t="shared" ref="U10:U45" si="5">J10-K10</f>
        <v>0</v>
      </c>
      <c r="V10" s="20"/>
    </row>
    <row r="11" spans="1:22" x14ac:dyDescent="0.2">
      <c r="A11" s="603"/>
      <c r="B11" s="631"/>
      <c r="C11" s="23">
        <v>2024</v>
      </c>
      <c r="D11" s="213"/>
      <c r="E11" s="11"/>
      <c r="F11" s="12"/>
      <c r="G11" s="12"/>
      <c r="H11" s="221"/>
      <c r="I11" s="61">
        <f t="shared" si="2"/>
        <v>0</v>
      </c>
      <c r="J11" s="5">
        <f t="shared" si="3"/>
        <v>0</v>
      </c>
      <c r="K11" s="35">
        <f t="shared" si="1"/>
        <v>0</v>
      </c>
      <c r="L11" s="12"/>
      <c r="M11" s="55">
        <f>IF(K11&lt;&gt;0,L11/K11,0)</f>
        <v>0</v>
      </c>
      <c r="N11" s="53"/>
      <c r="O11" s="35">
        <f t="shared" si="4"/>
        <v>0</v>
      </c>
      <c r="P11" s="12"/>
      <c r="Q11" s="12"/>
      <c r="R11" s="12"/>
      <c r="S11" s="31"/>
      <c r="T11" s="53"/>
      <c r="U11" s="5">
        <f t="shared" si="5"/>
        <v>0</v>
      </c>
      <c r="V11" s="14"/>
    </row>
    <row r="12" spans="1:22" ht="13.5" thickBot="1" x14ac:dyDescent="0.25">
      <c r="A12" s="603"/>
      <c r="B12" s="632"/>
      <c r="C12" s="24">
        <v>2025</v>
      </c>
      <c r="D12" s="255">
        <f>'6.Прил 3_ГДиАД-съдии'!F9</f>
        <v>11</v>
      </c>
      <c r="E12" s="146">
        <v>40</v>
      </c>
      <c r="F12" s="147">
        <v>0</v>
      </c>
      <c r="G12" s="147">
        <v>0</v>
      </c>
      <c r="H12" s="225">
        <v>0</v>
      </c>
      <c r="I12" s="227">
        <f t="shared" si="2"/>
        <v>40</v>
      </c>
      <c r="J12" s="18">
        <f t="shared" si="3"/>
        <v>51</v>
      </c>
      <c r="K12" s="38">
        <f>N12+O12</f>
        <v>41</v>
      </c>
      <c r="L12" s="154">
        <f>'6.Прил 3_ГДиАД-съдии'!AV9</f>
        <v>36</v>
      </c>
      <c r="M12" s="58">
        <f t="shared" ref="M12:M51" si="6">IF(K12&lt;&gt;0,L12/K12,0)</f>
        <v>0.87804878048780488</v>
      </c>
      <c r="N12" s="256">
        <f>'6.Прил 3_ГДиАД-съдии'!AH9</f>
        <v>25</v>
      </c>
      <c r="O12" s="50">
        <f>SUM(P12:S12)</f>
        <v>16</v>
      </c>
      <c r="P12" s="147">
        <v>0</v>
      </c>
      <c r="Q12" s="147">
        <v>11</v>
      </c>
      <c r="R12" s="147">
        <v>0</v>
      </c>
      <c r="S12" s="142">
        <v>5</v>
      </c>
      <c r="T12" s="148">
        <v>71</v>
      </c>
      <c r="U12" s="26">
        <f>J12-K12</f>
        <v>10</v>
      </c>
      <c r="V12" s="149">
        <v>13</v>
      </c>
    </row>
    <row r="13" spans="1:22" x14ac:dyDescent="0.2">
      <c r="A13" s="630" t="s">
        <v>73</v>
      </c>
      <c r="B13" s="630" t="s">
        <v>16</v>
      </c>
      <c r="C13" s="22">
        <v>2023</v>
      </c>
      <c r="D13" s="212"/>
      <c r="E13" s="9"/>
      <c r="F13" s="10"/>
      <c r="G13" s="10"/>
      <c r="H13" s="220"/>
      <c r="I13" s="60">
        <f t="shared" si="2"/>
        <v>0</v>
      </c>
      <c r="J13" s="4">
        <f t="shared" si="3"/>
        <v>0</v>
      </c>
      <c r="K13" s="34">
        <f t="shared" si="1"/>
        <v>0</v>
      </c>
      <c r="L13" s="10"/>
      <c r="M13" s="54">
        <f t="shared" si="6"/>
        <v>0</v>
      </c>
      <c r="N13" s="59"/>
      <c r="O13" s="34">
        <f t="shared" si="4"/>
        <v>0</v>
      </c>
      <c r="P13" s="10"/>
      <c r="Q13" s="10"/>
      <c r="R13" s="10"/>
      <c r="S13" s="30"/>
      <c r="T13" s="59"/>
      <c r="U13" s="4">
        <f t="shared" si="5"/>
        <v>0</v>
      </c>
      <c r="V13" s="13"/>
    </row>
    <row r="14" spans="1:22" x14ac:dyDescent="0.2">
      <c r="A14" s="640"/>
      <c r="B14" s="631"/>
      <c r="C14" s="23">
        <v>2024</v>
      </c>
      <c r="D14" s="213"/>
      <c r="E14" s="11"/>
      <c r="F14" s="12"/>
      <c r="G14" s="12"/>
      <c r="H14" s="221"/>
      <c r="I14" s="61">
        <f t="shared" si="2"/>
        <v>0</v>
      </c>
      <c r="J14" s="5">
        <f t="shared" si="3"/>
        <v>0</v>
      </c>
      <c r="K14" s="35">
        <f t="shared" si="1"/>
        <v>0</v>
      </c>
      <c r="L14" s="12"/>
      <c r="M14" s="55">
        <f t="shared" si="6"/>
        <v>0</v>
      </c>
      <c r="N14" s="53"/>
      <c r="O14" s="35">
        <f t="shared" si="4"/>
        <v>0</v>
      </c>
      <c r="P14" s="12"/>
      <c r="Q14" s="12"/>
      <c r="R14" s="12"/>
      <c r="S14" s="31"/>
      <c r="T14" s="53"/>
      <c r="U14" s="5">
        <f t="shared" si="5"/>
        <v>0</v>
      </c>
      <c r="V14" s="14"/>
    </row>
    <row r="15" spans="1:22" ht="13.5" thickBot="1" x14ac:dyDescent="0.25">
      <c r="A15" s="641"/>
      <c r="B15" s="632"/>
      <c r="C15" s="24">
        <v>2025</v>
      </c>
      <c r="D15" s="255">
        <f>'6.Прил 3_ГДиАД-съдии'!G9</f>
        <v>1</v>
      </c>
      <c r="E15" s="143">
        <v>1</v>
      </c>
      <c r="F15" s="144">
        <v>0</v>
      </c>
      <c r="G15" s="144">
        <v>0</v>
      </c>
      <c r="H15" s="224">
        <v>0</v>
      </c>
      <c r="I15" s="227">
        <f t="shared" si="2"/>
        <v>1</v>
      </c>
      <c r="J15" s="26">
        <f t="shared" si="3"/>
        <v>2</v>
      </c>
      <c r="K15" s="25">
        <f>N15+O15</f>
        <v>2</v>
      </c>
      <c r="L15" s="153">
        <f>'6.Прил 3_ГДиАД-съдии'!AW9</f>
        <v>1</v>
      </c>
      <c r="M15" s="57">
        <f t="shared" si="6"/>
        <v>0.5</v>
      </c>
      <c r="N15" s="152">
        <f>'6.Прил 3_ГДиАД-съдии'!AI9</f>
        <v>1</v>
      </c>
      <c r="O15" s="39">
        <f>SUM(P15:S15)</f>
        <v>1</v>
      </c>
      <c r="P15" s="144">
        <v>0</v>
      </c>
      <c r="Q15" s="144">
        <v>0</v>
      </c>
      <c r="R15" s="144">
        <v>0</v>
      </c>
      <c r="S15" s="141">
        <v>1</v>
      </c>
      <c r="T15" s="145">
        <v>2</v>
      </c>
      <c r="U15" s="26">
        <f>J15-K15</f>
        <v>0</v>
      </c>
      <c r="V15" s="150">
        <v>1</v>
      </c>
    </row>
    <row r="16" spans="1:22" x14ac:dyDescent="0.2">
      <c r="A16" s="630" t="s">
        <v>65</v>
      </c>
      <c r="B16" s="630" t="s">
        <v>17</v>
      </c>
      <c r="C16" s="22">
        <v>2023</v>
      </c>
      <c r="D16" s="214"/>
      <c r="E16" s="15"/>
      <c r="F16" s="16"/>
      <c r="G16" s="16"/>
      <c r="H16" s="226"/>
      <c r="I16" s="63">
        <f t="shared" si="2"/>
        <v>0</v>
      </c>
      <c r="J16" s="17">
        <f t="shared" si="3"/>
        <v>0</v>
      </c>
      <c r="K16" s="37">
        <f t="shared" si="1"/>
        <v>0</v>
      </c>
      <c r="L16" s="16"/>
      <c r="M16" s="56">
        <f t="shared" si="6"/>
        <v>0</v>
      </c>
      <c r="N16" s="52"/>
      <c r="O16" s="37">
        <f t="shared" si="4"/>
        <v>0</v>
      </c>
      <c r="P16" s="16"/>
      <c r="Q16" s="16"/>
      <c r="R16" s="16"/>
      <c r="S16" s="32"/>
      <c r="T16" s="52"/>
      <c r="U16" s="17">
        <f t="shared" si="5"/>
        <v>0</v>
      </c>
      <c r="V16" s="20"/>
    </row>
    <row r="17" spans="1:22" x14ac:dyDescent="0.2">
      <c r="A17" s="631"/>
      <c r="B17" s="631"/>
      <c r="C17" s="23">
        <v>2024</v>
      </c>
      <c r="D17" s="213"/>
      <c r="E17" s="11"/>
      <c r="F17" s="12"/>
      <c r="G17" s="12"/>
      <c r="H17" s="221"/>
      <c r="I17" s="61">
        <f t="shared" si="2"/>
        <v>0</v>
      </c>
      <c r="J17" s="5">
        <f t="shared" si="3"/>
        <v>0</v>
      </c>
      <c r="K17" s="35">
        <f t="shared" si="1"/>
        <v>0</v>
      </c>
      <c r="L17" s="12"/>
      <c r="M17" s="55">
        <f t="shared" si="6"/>
        <v>0</v>
      </c>
      <c r="N17" s="53"/>
      <c r="O17" s="35">
        <f t="shared" si="4"/>
        <v>0</v>
      </c>
      <c r="P17" s="12"/>
      <c r="Q17" s="12"/>
      <c r="R17" s="12"/>
      <c r="S17" s="31"/>
      <c r="T17" s="53"/>
      <c r="U17" s="5">
        <f t="shared" si="5"/>
        <v>0</v>
      </c>
      <c r="V17" s="14"/>
    </row>
    <row r="18" spans="1:22" ht="13.5" thickBot="1" x14ac:dyDescent="0.25">
      <c r="A18" s="632"/>
      <c r="B18" s="632"/>
      <c r="C18" s="24">
        <v>2025</v>
      </c>
      <c r="D18" s="255">
        <f>'6.Прил 3_ГДиАД-съдии'!H9</f>
        <v>15</v>
      </c>
      <c r="E18" s="146">
        <v>1073</v>
      </c>
      <c r="F18" s="147">
        <v>0</v>
      </c>
      <c r="G18" s="147">
        <v>0</v>
      </c>
      <c r="H18" s="225">
        <v>0</v>
      </c>
      <c r="I18" s="227">
        <f t="shared" si="2"/>
        <v>1073</v>
      </c>
      <c r="J18" s="18">
        <f t="shared" si="3"/>
        <v>1088</v>
      </c>
      <c r="K18" s="38">
        <f>N18+O18</f>
        <v>1071</v>
      </c>
      <c r="L18" s="154">
        <f>'6.Прил 3_ГДиАД-съдии'!AX9</f>
        <v>1051</v>
      </c>
      <c r="M18" s="58">
        <f t="shared" si="6"/>
        <v>0.98132586367880481</v>
      </c>
      <c r="N18" s="256">
        <f>'6.Прил 3_ГДиАД-съдии'!AJ9</f>
        <v>1044</v>
      </c>
      <c r="O18" s="50">
        <f>SUM(P18:S18)</f>
        <v>27</v>
      </c>
      <c r="P18" s="147">
        <v>0</v>
      </c>
      <c r="Q18" s="147">
        <v>0</v>
      </c>
      <c r="R18" s="147">
        <v>0</v>
      </c>
      <c r="S18" s="142">
        <v>27</v>
      </c>
      <c r="T18" s="148">
        <v>1099</v>
      </c>
      <c r="U18" s="26">
        <f>J18-K18</f>
        <v>17</v>
      </c>
      <c r="V18" s="149">
        <v>3</v>
      </c>
    </row>
    <row r="19" spans="1:22" x14ac:dyDescent="0.2">
      <c r="A19" s="602" t="s">
        <v>66</v>
      </c>
      <c r="B19" s="630" t="s">
        <v>18</v>
      </c>
      <c r="C19" s="22">
        <v>2023</v>
      </c>
      <c r="D19" s="212"/>
      <c r="E19" s="9"/>
      <c r="F19" s="10"/>
      <c r="G19" s="10"/>
      <c r="H19" s="220"/>
      <c r="I19" s="60">
        <f t="shared" si="2"/>
        <v>0</v>
      </c>
      <c r="J19" s="4">
        <f t="shared" si="3"/>
        <v>0</v>
      </c>
      <c r="K19" s="34">
        <f t="shared" si="1"/>
        <v>0</v>
      </c>
      <c r="L19" s="10"/>
      <c r="M19" s="54">
        <f t="shared" si="6"/>
        <v>0</v>
      </c>
      <c r="N19" s="59"/>
      <c r="O19" s="34">
        <f t="shared" si="4"/>
        <v>0</v>
      </c>
      <c r="P19" s="10"/>
      <c r="Q19" s="10"/>
      <c r="R19" s="10"/>
      <c r="S19" s="30"/>
      <c r="T19" s="59"/>
      <c r="U19" s="4">
        <f t="shared" si="5"/>
        <v>0</v>
      </c>
      <c r="V19" s="13"/>
    </row>
    <row r="20" spans="1:22" x14ac:dyDescent="0.2">
      <c r="A20" s="603"/>
      <c r="B20" s="631"/>
      <c r="C20" s="23">
        <v>2024</v>
      </c>
      <c r="D20" s="213"/>
      <c r="E20" s="11"/>
      <c r="F20" s="12"/>
      <c r="G20" s="12"/>
      <c r="H20" s="221"/>
      <c r="I20" s="61">
        <f t="shared" si="2"/>
        <v>0</v>
      </c>
      <c r="J20" s="5">
        <f t="shared" si="3"/>
        <v>0</v>
      </c>
      <c r="K20" s="35">
        <f t="shared" si="1"/>
        <v>0</v>
      </c>
      <c r="L20" s="12"/>
      <c r="M20" s="55">
        <f t="shared" si="6"/>
        <v>0</v>
      </c>
      <c r="N20" s="53"/>
      <c r="O20" s="35">
        <f t="shared" si="4"/>
        <v>0</v>
      </c>
      <c r="P20" s="12"/>
      <c r="Q20" s="12"/>
      <c r="R20" s="12"/>
      <c r="S20" s="31"/>
      <c r="T20" s="53"/>
      <c r="U20" s="5">
        <f t="shared" si="5"/>
        <v>0</v>
      </c>
      <c r="V20" s="14"/>
    </row>
    <row r="21" spans="1:22" ht="13.5" thickBot="1" x14ac:dyDescent="0.25">
      <c r="A21" s="604"/>
      <c r="B21" s="639"/>
      <c r="C21" s="24">
        <v>2025</v>
      </c>
      <c r="D21" s="255">
        <f>'6.Прил 3_ГДиАД-съдии'!I9</f>
        <v>14</v>
      </c>
      <c r="E21" s="143">
        <v>1716</v>
      </c>
      <c r="F21" s="144">
        <v>0</v>
      </c>
      <c r="G21" s="144">
        <v>0</v>
      </c>
      <c r="H21" s="224">
        <v>5</v>
      </c>
      <c r="I21" s="227">
        <f t="shared" si="2"/>
        <v>1721</v>
      </c>
      <c r="J21" s="26">
        <f t="shared" si="3"/>
        <v>1735</v>
      </c>
      <c r="K21" s="36">
        <f>N21+O21</f>
        <v>1678</v>
      </c>
      <c r="L21" s="154">
        <f>'6.Прил 3_ГДиАД-съдии'!AY9</f>
        <v>1678</v>
      </c>
      <c r="M21" s="57">
        <f t="shared" si="6"/>
        <v>1</v>
      </c>
      <c r="N21" s="256">
        <f>'6.Прил 3_ГДиАД-съдии'!AK9</f>
        <v>1578</v>
      </c>
      <c r="O21" s="39">
        <f>SUM(P21:S21)</f>
        <v>100</v>
      </c>
      <c r="P21" s="144">
        <v>0</v>
      </c>
      <c r="Q21" s="144">
        <v>0</v>
      </c>
      <c r="R21" s="144">
        <v>0</v>
      </c>
      <c r="S21" s="141">
        <v>100</v>
      </c>
      <c r="T21" s="145">
        <v>1678</v>
      </c>
      <c r="U21" s="26">
        <f>J21-K21</f>
        <v>57</v>
      </c>
      <c r="V21" s="150">
        <v>22</v>
      </c>
    </row>
    <row r="22" spans="1:22" x14ac:dyDescent="0.2">
      <c r="A22" s="603" t="s">
        <v>58</v>
      </c>
      <c r="B22" s="630" t="s">
        <v>19</v>
      </c>
      <c r="C22" s="22">
        <v>2023</v>
      </c>
      <c r="D22" s="212"/>
      <c r="E22" s="9"/>
      <c r="F22" s="10"/>
      <c r="G22" s="10"/>
      <c r="H22" s="220"/>
      <c r="I22" s="60">
        <f t="shared" si="2"/>
        <v>0</v>
      </c>
      <c r="J22" s="4">
        <f t="shared" si="3"/>
        <v>0</v>
      </c>
      <c r="K22" s="34">
        <f t="shared" si="1"/>
        <v>0</v>
      </c>
      <c r="L22" s="10"/>
      <c r="M22" s="54">
        <f t="shared" si="6"/>
        <v>0</v>
      </c>
      <c r="N22" s="59"/>
      <c r="O22" s="34">
        <f t="shared" si="4"/>
        <v>0</v>
      </c>
      <c r="P22" s="10"/>
      <c r="Q22" s="10"/>
      <c r="R22" s="10"/>
      <c r="S22" s="30"/>
      <c r="T22" s="59"/>
      <c r="U22" s="4">
        <f t="shared" si="5"/>
        <v>0</v>
      </c>
      <c r="V22" s="13"/>
    </row>
    <row r="23" spans="1:22" x14ac:dyDescent="0.2">
      <c r="A23" s="603"/>
      <c r="B23" s="631"/>
      <c r="C23" s="23">
        <v>2024</v>
      </c>
      <c r="D23" s="213"/>
      <c r="E23" s="11"/>
      <c r="F23" s="12"/>
      <c r="G23" s="12"/>
      <c r="H23" s="221"/>
      <c r="I23" s="61">
        <f t="shared" si="2"/>
        <v>0</v>
      </c>
      <c r="J23" s="5">
        <f t="shared" si="3"/>
        <v>0</v>
      </c>
      <c r="K23" s="35">
        <f t="shared" si="1"/>
        <v>0</v>
      </c>
      <c r="L23" s="12"/>
      <c r="M23" s="55">
        <f t="shared" si="6"/>
        <v>0</v>
      </c>
      <c r="N23" s="53"/>
      <c r="O23" s="35">
        <f t="shared" si="4"/>
        <v>0</v>
      </c>
      <c r="P23" s="12"/>
      <c r="Q23" s="12"/>
      <c r="R23" s="12"/>
      <c r="S23" s="31"/>
      <c r="T23" s="53"/>
      <c r="U23" s="5">
        <f t="shared" si="5"/>
        <v>0</v>
      </c>
      <c r="V23" s="14"/>
    </row>
    <row r="24" spans="1:22" ht="13.5" thickBot="1" x14ac:dyDescent="0.25">
      <c r="A24" s="603"/>
      <c r="B24" s="632"/>
      <c r="C24" s="24">
        <v>2025</v>
      </c>
      <c r="D24" s="255">
        <f>'6.Прил 3_ГДиАД-съдии'!J9</f>
        <v>0</v>
      </c>
      <c r="E24" s="143">
        <v>0</v>
      </c>
      <c r="F24" s="144">
        <v>0</v>
      </c>
      <c r="G24" s="144">
        <v>0</v>
      </c>
      <c r="H24" s="224">
        <v>0</v>
      </c>
      <c r="I24" s="227">
        <f t="shared" si="2"/>
        <v>0</v>
      </c>
      <c r="J24" s="18">
        <f t="shared" si="3"/>
        <v>0</v>
      </c>
      <c r="K24" s="36">
        <f>N24+O24</f>
        <v>0</v>
      </c>
      <c r="L24" s="154">
        <f>'6.Прил 3_ГДиАД-съдии'!AZ9</f>
        <v>0</v>
      </c>
      <c r="M24" s="58">
        <f t="shared" si="6"/>
        <v>0</v>
      </c>
      <c r="N24" s="256">
        <f>'6.Прил 3_ГДиАД-съдии'!AL9</f>
        <v>0</v>
      </c>
      <c r="O24" s="50">
        <f>SUM(P24:S24)</f>
        <v>0</v>
      </c>
      <c r="P24" s="147">
        <v>0</v>
      </c>
      <c r="Q24" s="147">
        <v>0</v>
      </c>
      <c r="R24" s="147">
        <v>0</v>
      </c>
      <c r="S24" s="142">
        <v>0</v>
      </c>
      <c r="T24" s="148">
        <v>0</v>
      </c>
      <c r="U24" s="26">
        <f>J24-K24</f>
        <v>0</v>
      </c>
      <c r="V24" s="149">
        <v>0</v>
      </c>
    </row>
    <row r="25" spans="1:22" x14ac:dyDescent="0.2">
      <c r="A25" s="633" t="s">
        <v>31</v>
      </c>
      <c r="B25" s="630" t="s">
        <v>39</v>
      </c>
      <c r="C25" s="22">
        <v>2023</v>
      </c>
      <c r="D25" s="215">
        <f>D7+D10+D13+D16+D19+D22</f>
        <v>0</v>
      </c>
      <c r="E25" s="233">
        <f t="shared" ref="E25:V25" si="7">E7+E10+E13+E16+E19+E22</f>
        <v>0</v>
      </c>
      <c r="F25" s="219">
        <f t="shared" si="7"/>
        <v>0</v>
      </c>
      <c r="G25" s="219">
        <f t="shared" si="7"/>
        <v>0</v>
      </c>
      <c r="H25" s="234">
        <f t="shared" si="7"/>
        <v>0</v>
      </c>
      <c r="I25" s="60">
        <f t="shared" si="7"/>
        <v>0</v>
      </c>
      <c r="J25" s="4">
        <f t="shared" si="7"/>
        <v>0</v>
      </c>
      <c r="K25" s="34">
        <f t="shared" si="7"/>
        <v>0</v>
      </c>
      <c r="L25" s="41">
        <f t="shared" si="7"/>
        <v>0</v>
      </c>
      <c r="M25" s="54">
        <f t="shared" si="6"/>
        <v>0</v>
      </c>
      <c r="N25" s="4">
        <f t="shared" si="7"/>
        <v>0</v>
      </c>
      <c r="O25" s="34">
        <f t="shared" si="7"/>
        <v>0</v>
      </c>
      <c r="P25" s="41">
        <f t="shared" si="7"/>
        <v>0</v>
      </c>
      <c r="Q25" s="41">
        <f t="shared" si="7"/>
        <v>0</v>
      </c>
      <c r="R25" s="41">
        <f t="shared" si="7"/>
        <v>0</v>
      </c>
      <c r="S25" s="44">
        <f t="shared" si="7"/>
        <v>0</v>
      </c>
      <c r="T25" s="4">
        <f t="shared" si="7"/>
        <v>0</v>
      </c>
      <c r="U25" s="4">
        <f t="shared" si="7"/>
        <v>0</v>
      </c>
      <c r="V25" s="60">
        <f t="shared" si="7"/>
        <v>0</v>
      </c>
    </row>
    <row r="26" spans="1:22" x14ac:dyDescent="0.2">
      <c r="A26" s="634"/>
      <c r="B26" s="631"/>
      <c r="C26" s="23">
        <v>2024</v>
      </c>
      <c r="D26" s="216">
        <f>D8+D11+D14+D17+D20+D23</f>
        <v>0</v>
      </c>
      <c r="E26" s="3">
        <f t="shared" ref="E26:V26" si="8">E8+E11+E14+E17+E20+E23</f>
        <v>0</v>
      </c>
      <c r="F26" s="40">
        <f t="shared" si="8"/>
        <v>0</v>
      </c>
      <c r="G26" s="40">
        <f t="shared" si="8"/>
        <v>0</v>
      </c>
      <c r="H26" s="222">
        <f t="shared" si="8"/>
        <v>0</v>
      </c>
      <c r="I26" s="61">
        <f t="shared" si="8"/>
        <v>0</v>
      </c>
      <c r="J26" s="5">
        <f t="shared" si="8"/>
        <v>0</v>
      </c>
      <c r="K26" s="35">
        <f t="shared" si="8"/>
        <v>0</v>
      </c>
      <c r="L26" s="40">
        <f t="shared" si="8"/>
        <v>0</v>
      </c>
      <c r="M26" s="55">
        <f t="shared" si="6"/>
        <v>0</v>
      </c>
      <c r="N26" s="5">
        <f t="shared" si="8"/>
        <v>0</v>
      </c>
      <c r="O26" s="35">
        <f t="shared" si="8"/>
        <v>0</v>
      </c>
      <c r="P26" s="40">
        <f t="shared" si="8"/>
        <v>0</v>
      </c>
      <c r="Q26" s="40">
        <f t="shared" si="8"/>
        <v>0</v>
      </c>
      <c r="R26" s="40">
        <f t="shared" si="8"/>
        <v>0</v>
      </c>
      <c r="S26" s="45">
        <f t="shared" si="8"/>
        <v>0</v>
      </c>
      <c r="T26" s="5">
        <f t="shared" si="8"/>
        <v>0</v>
      </c>
      <c r="U26" s="5">
        <f t="shared" si="8"/>
        <v>0</v>
      </c>
      <c r="V26" s="61">
        <f t="shared" si="8"/>
        <v>0</v>
      </c>
    </row>
    <row r="27" spans="1:22" ht="13.5" thickBot="1" x14ac:dyDescent="0.25">
      <c r="A27" s="635"/>
      <c r="B27" s="632"/>
      <c r="C27" s="24">
        <v>2025</v>
      </c>
      <c r="D27" s="257">
        <f>D9+D12+D15+D18+D21+D24</f>
        <v>317</v>
      </c>
      <c r="E27" s="27">
        <f t="shared" ref="E27:V27" si="9">E9+E12+E15+E18+E21+E24</f>
        <v>3581</v>
      </c>
      <c r="F27" s="43">
        <f t="shared" si="9"/>
        <v>3</v>
      </c>
      <c r="G27" s="43">
        <f t="shared" si="9"/>
        <v>0</v>
      </c>
      <c r="H27" s="235">
        <f t="shared" si="9"/>
        <v>14</v>
      </c>
      <c r="I27" s="227">
        <f t="shared" si="9"/>
        <v>3595</v>
      </c>
      <c r="J27" s="26">
        <f t="shared" si="9"/>
        <v>3912</v>
      </c>
      <c r="K27" s="39">
        <f t="shared" si="9"/>
        <v>3498</v>
      </c>
      <c r="L27" s="42">
        <f t="shared" si="9"/>
        <v>3305</v>
      </c>
      <c r="M27" s="57">
        <f t="shared" si="6"/>
        <v>0.94482561463693537</v>
      </c>
      <c r="N27" s="26">
        <f t="shared" si="9"/>
        <v>3103</v>
      </c>
      <c r="O27" s="39">
        <f t="shared" si="9"/>
        <v>395</v>
      </c>
      <c r="P27" s="42">
        <f t="shared" si="9"/>
        <v>0</v>
      </c>
      <c r="Q27" s="42">
        <f t="shared" si="9"/>
        <v>35</v>
      </c>
      <c r="R27" s="42">
        <f t="shared" si="9"/>
        <v>0</v>
      </c>
      <c r="S27" s="46">
        <f t="shared" si="9"/>
        <v>360</v>
      </c>
      <c r="T27" s="26">
        <f t="shared" si="9"/>
        <v>3999</v>
      </c>
      <c r="U27" s="26">
        <f t="shared" si="9"/>
        <v>414</v>
      </c>
      <c r="V27" s="62">
        <f t="shared" si="9"/>
        <v>171</v>
      </c>
    </row>
    <row r="28" spans="1:22" x14ac:dyDescent="0.2">
      <c r="A28" s="630" t="s">
        <v>71</v>
      </c>
      <c r="B28" s="630" t="s">
        <v>20</v>
      </c>
      <c r="C28" s="22">
        <v>2023</v>
      </c>
      <c r="D28" s="214"/>
      <c r="E28" s="9"/>
      <c r="F28" s="10"/>
      <c r="G28" s="10"/>
      <c r="H28" s="220"/>
      <c r="I28" s="63">
        <f>H28+E28</f>
        <v>0</v>
      </c>
      <c r="J28" s="17">
        <f>D28+I28</f>
        <v>0</v>
      </c>
      <c r="K28" s="37">
        <f t="shared" si="1"/>
        <v>0</v>
      </c>
      <c r="L28" s="16"/>
      <c r="M28" s="56">
        <f t="shared" si="6"/>
        <v>0</v>
      </c>
      <c r="N28" s="52"/>
      <c r="O28" s="37">
        <f t="shared" si="4"/>
        <v>0</v>
      </c>
      <c r="P28" s="16"/>
      <c r="Q28" s="16"/>
      <c r="R28" s="16"/>
      <c r="S28" s="32"/>
      <c r="T28" s="52"/>
      <c r="U28" s="17">
        <f t="shared" si="5"/>
        <v>0</v>
      </c>
      <c r="V28" s="20"/>
    </row>
    <row r="29" spans="1:22" x14ac:dyDescent="0.2">
      <c r="A29" s="631"/>
      <c r="B29" s="631"/>
      <c r="C29" s="23">
        <v>2024</v>
      </c>
      <c r="D29" s="213"/>
      <c r="E29" s="11"/>
      <c r="F29" s="12"/>
      <c r="G29" s="12"/>
      <c r="H29" s="221"/>
      <c r="I29" s="61">
        <f t="shared" ref="I29:I45" si="10">H29+E29</f>
        <v>0</v>
      </c>
      <c r="J29" s="5">
        <f t="shared" si="3"/>
        <v>0</v>
      </c>
      <c r="K29" s="35">
        <f t="shared" si="1"/>
        <v>0</v>
      </c>
      <c r="L29" s="12"/>
      <c r="M29" s="55">
        <f t="shared" si="6"/>
        <v>0</v>
      </c>
      <c r="N29" s="53"/>
      <c r="O29" s="35">
        <f>SUM(P29:S29)</f>
        <v>0</v>
      </c>
      <c r="P29" s="12"/>
      <c r="Q29" s="12"/>
      <c r="R29" s="12"/>
      <c r="S29" s="31"/>
      <c r="T29" s="53"/>
      <c r="U29" s="5">
        <f t="shared" si="5"/>
        <v>0</v>
      </c>
      <c r="V29" s="14"/>
    </row>
    <row r="30" spans="1:22" ht="13.5" thickBot="1" x14ac:dyDescent="0.25">
      <c r="A30" s="632"/>
      <c r="B30" s="632"/>
      <c r="C30" s="24">
        <v>2025</v>
      </c>
      <c r="D30" s="258">
        <f>'4.Прил 3_НД-съдии'!E8</f>
        <v>39</v>
      </c>
      <c r="E30" s="236">
        <v>213</v>
      </c>
      <c r="F30" s="144">
        <v>2</v>
      </c>
      <c r="G30" s="144">
        <v>8</v>
      </c>
      <c r="H30" s="224">
        <v>0</v>
      </c>
      <c r="I30" s="227">
        <f t="shared" si="10"/>
        <v>213</v>
      </c>
      <c r="J30" s="18">
        <f t="shared" si="3"/>
        <v>252</v>
      </c>
      <c r="K30" s="129">
        <f>N30+O30</f>
        <v>203</v>
      </c>
      <c r="L30" s="259">
        <f>'4.Прил 3_НД-съдии'!AO8</f>
        <v>145</v>
      </c>
      <c r="M30" s="58">
        <f t="shared" si="6"/>
        <v>0.7142857142857143</v>
      </c>
      <c r="N30" s="260">
        <f>'4.Прил 3_НД-съдии'!AC8</f>
        <v>43</v>
      </c>
      <c r="O30" s="50">
        <f>SUM(P30:S30)</f>
        <v>160</v>
      </c>
      <c r="P30" s="147">
        <v>32</v>
      </c>
      <c r="Q30" s="147">
        <v>117</v>
      </c>
      <c r="R30" s="147">
        <v>9</v>
      </c>
      <c r="S30" s="142">
        <v>2</v>
      </c>
      <c r="T30" s="148">
        <v>538</v>
      </c>
      <c r="U30" s="18">
        <f t="shared" si="5"/>
        <v>49</v>
      </c>
      <c r="V30" s="261">
        <f>'3.Прил 2_НД'!R102</f>
        <v>26</v>
      </c>
    </row>
    <row r="31" spans="1:22" x14ac:dyDescent="0.2">
      <c r="A31" s="630" t="s">
        <v>72</v>
      </c>
      <c r="B31" s="630" t="s">
        <v>22</v>
      </c>
      <c r="C31" s="22">
        <v>2023</v>
      </c>
      <c r="D31" s="212"/>
      <c r="E31" s="15"/>
      <c r="F31" s="16"/>
      <c r="G31" s="16"/>
      <c r="H31" s="226"/>
      <c r="I31" s="60">
        <f t="shared" si="10"/>
        <v>0</v>
      </c>
      <c r="J31" s="4">
        <f t="shared" si="3"/>
        <v>0</v>
      </c>
      <c r="K31" s="34">
        <f t="shared" si="1"/>
        <v>0</v>
      </c>
      <c r="L31" s="10"/>
      <c r="M31" s="54">
        <f t="shared" si="6"/>
        <v>0</v>
      </c>
      <c r="N31" s="59"/>
      <c r="O31" s="34">
        <f t="shared" si="4"/>
        <v>0</v>
      </c>
      <c r="P31" s="10"/>
      <c r="Q31" s="10"/>
      <c r="R31" s="10"/>
      <c r="S31" s="30"/>
      <c r="T31" s="59"/>
      <c r="U31" s="4">
        <f t="shared" si="5"/>
        <v>0</v>
      </c>
      <c r="V31" s="13"/>
    </row>
    <row r="32" spans="1:22" x14ac:dyDescent="0.2">
      <c r="A32" s="631"/>
      <c r="B32" s="631"/>
      <c r="C32" s="23">
        <v>2024</v>
      </c>
      <c r="D32" s="213"/>
      <c r="E32" s="11"/>
      <c r="F32" s="12"/>
      <c r="G32" s="12"/>
      <c r="H32" s="221"/>
      <c r="I32" s="61">
        <f t="shared" si="10"/>
        <v>0</v>
      </c>
      <c r="J32" s="5">
        <f t="shared" si="3"/>
        <v>0</v>
      </c>
      <c r="K32" s="35">
        <f t="shared" si="1"/>
        <v>0</v>
      </c>
      <c r="L32" s="12"/>
      <c r="M32" s="55">
        <f t="shared" si="6"/>
        <v>0</v>
      </c>
      <c r="N32" s="53"/>
      <c r="O32" s="35">
        <f t="shared" si="4"/>
        <v>0</v>
      </c>
      <c r="P32" s="12"/>
      <c r="Q32" s="12"/>
      <c r="R32" s="12"/>
      <c r="S32" s="31"/>
      <c r="T32" s="53"/>
      <c r="U32" s="5">
        <f t="shared" si="5"/>
        <v>0</v>
      </c>
      <c r="V32" s="21"/>
    </row>
    <row r="33" spans="1:22" ht="13.5" thickBot="1" x14ac:dyDescent="0.25">
      <c r="A33" s="632"/>
      <c r="B33" s="632"/>
      <c r="C33" s="24">
        <v>2025</v>
      </c>
      <c r="D33" s="255">
        <f>'4.Прил 3_НД-съдии'!F8</f>
        <v>8</v>
      </c>
      <c r="E33" s="229">
        <v>4</v>
      </c>
      <c r="F33" s="147">
        <v>0</v>
      </c>
      <c r="G33" s="147">
        <v>0</v>
      </c>
      <c r="H33" s="225">
        <v>0</v>
      </c>
      <c r="I33" s="227">
        <f t="shared" si="10"/>
        <v>4</v>
      </c>
      <c r="J33" s="26">
        <f t="shared" si="3"/>
        <v>12</v>
      </c>
      <c r="K33" s="211">
        <f t="shared" si="1"/>
        <v>10</v>
      </c>
      <c r="L33" s="262">
        <f>'4.Прил 3_НД-съдии'!AP8</f>
        <v>2</v>
      </c>
      <c r="M33" s="57">
        <f t="shared" si="6"/>
        <v>0.2</v>
      </c>
      <c r="N33" s="263">
        <f>'4.Прил 3_НД-съдии'!AD8</f>
        <v>2</v>
      </c>
      <c r="O33" s="39">
        <f t="shared" si="4"/>
        <v>8</v>
      </c>
      <c r="P33" s="144">
        <v>0</v>
      </c>
      <c r="Q33" s="144">
        <v>0</v>
      </c>
      <c r="R33" s="144">
        <v>0</v>
      </c>
      <c r="S33" s="141">
        <v>8</v>
      </c>
      <c r="T33" s="145">
        <v>27</v>
      </c>
      <c r="U33" s="26">
        <f t="shared" si="5"/>
        <v>2</v>
      </c>
      <c r="V33" s="264">
        <f>'3.Прил 2_НД'!R103</f>
        <v>6</v>
      </c>
    </row>
    <row r="34" spans="1:22" x14ac:dyDescent="0.2">
      <c r="A34" s="630" t="s">
        <v>67</v>
      </c>
      <c r="B34" s="630" t="s">
        <v>23</v>
      </c>
      <c r="C34" s="22">
        <v>2023</v>
      </c>
      <c r="D34" s="214"/>
      <c r="E34" s="9"/>
      <c r="F34" s="10"/>
      <c r="G34" s="10"/>
      <c r="H34" s="220"/>
      <c r="I34" s="63">
        <f t="shared" si="10"/>
        <v>0</v>
      </c>
      <c r="J34" s="17">
        <f t="shared" si="3"/>
        <v>0</v>
      </c>
      <c r="K34" s="37">
        <f t="shared" si="1"/>
        <v>0</v>
      </c>
      <c r="L34" s="16"/>
      <c r="M34" s="56">
        <f t="shared" si="6"/>
        <v>0</v>
      </c>
      <c r="N34" s="52"/>
      <c r="O34" s="37">
        <f>SUM(P34:S34)</f>
        <v>0</v>
      </c>
      <c r="P34" s="16"/>
      <c r="Q34" s="16"/>
      <c r="R34" s="16"/>
      <c r="S34" s="32"/>
      <c r="T34" s="52"/>
      <c r="U34" s="17">
        <f t="shared" si="5"/>
        <v>0</v>
      </c>
      <c r="V34" s="20"/>
    </row>
    <row r="35" spans="1:22" x14ac:dyDescent="0.2">
      <c r="A35" s="631"/>
      <c r="B35" s="631"/>
      <c r="C35" s="23">
        <v>2024</v>
      </c>
      <c r="D35" s="213"/>
      <c r="E35" s="11"/>
      <c r="F35" s="12"/>
      <c r="G35" s="12"/>
      <c r="H35" s="221"/>
      <c r="I35" s="61">
        <f t="shared" si="10"/>
        <v>0</v>
      </c>
      <c r="J35" s="5">
        <f t="shared" si="3"/>
        <v>0</v>
      </c>
      <c r="K35" s="35">
        <f t="shared" si="1"/>
        <v>0</v>
      </c>
      <c r="L35" s="12"/>
      <c r="M35" s="55">
        <f t="shared" si="6"/>
        <v>0</v>
      </c>
      <c r="N35" s="53"/>
      <c r="O35" s="35">
        <f t="shared" si="4"/>
        <v>0</v>
      </c>
      <c r="P35" s="12"/>
      <c r="Q35" s="12"/>
      <c r="R35" s="12"/>
      <c r="S35" s="31"/>
      <c r="T35" s="53"/>
      <c r="U35" s="5">
        <f t="shared" si="5"/>
        <v>0</v>
      </c>
      <c r="V35" s="14"/>
    </row>
    <row r="36" spans="1:22" ht="13.5" thickBot="1" x14ac:dyDescent="0.25">
      <c r="A36" s="632"/>
      <c r="B36" s="632"/>
      <c r="C36" s="24">
        <v>2025</v>
      </c>
      <c r="D36" s="255">
        <f>'4.Прил 3_НД-съдии'!G8</f>
        <v>3</v>
      </c>
      <c r="E36" s="223">
        <v>35</v>
      </c>
      <c r="F36" s="144">
        <v>0</v>
      </c>
      <c r="G36" s="144">
        <v>4</v>
      </c>
      <c r="H36" s="224">
        <v>1</v>
      </c>
      <c r="I36" s="227">
        <f t="shared" si="10"/>
        <v>36</v>
      </c>
      <c r="J36" s="18">
        <f t="shared" si="3"/>
        <v>39</v>
      </c>
      <c r="K36" s="129">
        <f t="shared" si="1"/>
        <v>39</v>
      </c>
      <c r="L36" s="259">
        <f>'4.Прил 3_НД-съдии'!AQ8</f>
        <v>37</v>
      </c>
      <c r="M36" s="58">
        <f t="shared" si="6"/>
        <v>0.94871794871794868</v>
      </c>
      <c r="N36" s="260">
        <f>'4.Прил 3_НД-съдии'!AE8</f>
        <v>6</v>
      </c>
      <c r="O36" s="50">
        <f t="shared" si="4"/>
        <v>33</v>
      </c>
      <c r="P36" s="147">
        <v>3</v>
      </c>
      <c r="Q36" s="147">
        <v>21</v>
      </c>
      <c r="R36" s="147">
        <v>6</v>
      </c>
      <c r="S36" s="142">
        <v>3</v>
      </c>
      <c r="T36" s="148">
        <v>48</v>
      </c>
      <c r="U36" s="18">
        <f t="shared" si="5"/>
        <v>0</v>
      </c>
      <c r="V36" s="261">
        <f>'3.Прил 2_НД'!R104</f>
        <v>4</v>
      </c>
    </row>
    <row r="37" spans="1:22" x14ac:dyDescent="0.2">
      <c r="A37" s="630" t="s">
        <v>68</v>
      </c>
      <c r="B37" s="630" t="s">
        <v>24</v>
      </c>
      <c r="C37" s="22">
        <v>2023</v>
      </c>
      <c r="D37" s="212"/>
      <c r="E37" s="15"/>
      <c r="F37" s="16"/>
      <c r="G37" s="16"/>
      <c r="H37" s="226"/>
      <c r="I37" s="60">
        <f t="shared" si="10"/>
        <v>0</v>
      </c>
      <c r="J37" s="4">
        <f t="shared" si="3"/>
        <v>0</v>
      </c>
      <c r="K37" s="34">
        <f t="shared" si="1"/>
        <v>0</v>
      </c>
      <c r="L37" s="10"/>
      <c r="M37" s="54">
        <f t="shared" si="6"/>
        <v>0</v>
      </c>
      <c r="N37" s="59"/>
      <c r="O37" s="34">
        <f t="shared" si="4"/>
        <v>0</v>
      </c>
      <c r="P37" s="10"/>
      <c r="Q37" s="10"/>
      <c r="R37" s="10"/>
      <c r="S37" s="30"/>
      <c r="T37" s="59"/>
      <c r="U37" s="4">
        <f t="shared" si="5"/>
        <v>0</v>
      </c>
      <c r="V37" s="13"/>
    </row>
    <row r="38" spans="1:22" x14ac:dyDescent="0.2">
      <c r="A38" s="631"/>
      <c r="B38" s="631"/>
      <c r="C38" s="23">
        <v>2024</v>
      </c>
      <c r="D38" s="213"/>
      <c r="E38" s="11"/>
      <c r="F38" s="12"/>
      <c r="G38" s="12"/>
      <c r="H38" s="221"/>
      <c r="I38" s="61">
        <f t="shared" si="10"/>
        <v>0</v>
      </c>
      <c r="J38" s="5">
        <f t="shared" si="3"/>
        <v>0</v>
      </c>
      <c r="K38" s="35">
        <f t="shared" si="1"/>
        <v>0</v>
      </c>
      <c r="L38" s="12"/>
      <c r="M38" s="55">
        <f t="shared" si="6"/>
        <v>0</v>
      </c>
      <c r="N38" s="53"/>
      <c r="O38" s="35">
        <f t="shared" si="4"/>
        <v>0</v>
      </c>
      <c r="P38" s="12"/>
      <c r="Q38" s="12"/>
      <c r="R38" s="12"/>
      <c r="S38" s="31"/>
      <c r="T38" s="53"/>
      <c r="U38" s="5">
        <f t="shared" si="5"/>
        <v>0</v>
      </c>
      <c r="V38" s="14"/>
    </row>
    <row r="39" spans="1:22" ht="13.5" thickBot="1" x14ac:dyDescent="0.25">
      <c r="A39" s="632"/>
      <c r="B39" s="632"/>
      <c r="C39" s="24">
        <v>2025</v>
      </c>
      <c r="D39" s="217">
        <v>10</v>
      </c>
      <c r="E39" s="146">
        <v>291</v>
      </c>
      <c r="F39" s="147">
        <v>0</v>
      </c>
      <c r="G39" s="147">
        <v>0</v>
      </c>
      <c r="H39" s="225">
        <v>0</v>
      </c>
      <c r="I39" s="227">
        <f t="shared" si="10"/>
        <v>291</v>
      </c>
      <c r="J39" s="26">
        <f t="shared" si="3"/>
        <v>301</v>
      </c>
      <c r="K39" s="36">
        <f t="shared" si="1"/>
        <v>294</v>
      </c>
      <c r="L39" s="144">
        <v>291</v>
      </c>
      <c r="M39" s="57">
        <f t="shared" si="6"/>
        <v>0.98979591836734693</v>
      </c>
      <c r="N39" s="145">
        <v>237</v>
      </c>
      <c r="O39" s="39">
        <f t="shared" si="4"/>
        <v>57</v>
      </c>
      <c r="P39" s="144">
        <v>0</v>
      </c>
      <c r="Q39" s="144">
        <v>0</v>
      </c>
      <c r="R39" s="144">
        <v>0</v>
      </c>
      <c r="S39" s="141">
        <v>57</v>
      </c>
      <c r="T39" s="145">
        <v>347</v>
      </c>
      <c r="U39" s="26">
        <f t="shared" si="5"/>
        <v>7</v>
      </c>
      <c r="V39" s="150">
        <v>20</v>
      </c>
    </row>
    <row r="40" spans="1:22" x14ac:dyDescent="0.2">
      <c r="A40" s="630" t="s">
        <v>69</v>
      </c>
      <c r="B40" s="630" t="s">
        <v>25</v>
      </c>
      <c r="C40" s="22">
        <v>2023</v>
      </c>
      <c r="D40" s="214"/>
      <c r="E40" s="9"/>
      <c r="F40" s="10"/>
      <c r="G40" s="10"/>
      <c r="H40" s="220"/>
      <c r="I40" s="63">
        <f t="shared" si="10"/>
        <v>0</v>
      </c>
      <c r="J40" s="17">
        <f t="shared" si="3"/>
        <v>0</v>
      </c>
      <c r="K40" s="37">
        <f t="shared" si="1"/>
        <v>0</v>
      </c>
      <c r="L40" s="47"/>
      <c r="M40" s="56">
        <f t="shared" si="6"/>
        <v>0</v>
      </c>
      <c r="N40" s="175"/>
      <c r="O40" s="37">
        <f t="shared" si="4"/>
        <v>0</v>
      </c>
      <c r="P40" s="16"/>
      <c r="Q40" s="16"/>
      <c r="R40" s="16"/>
      <c r="S40" s="32"/>
      <c r="T40" s="265" t="s">
        <v>21</v>
      </c>
      <c r="U40" s="17">
        <f t="shared" si="5"/>
        <v>0</v>
      </c>
      <c r="V40" s="266" t="s">
        <v>21</v>
      </c>
    </row>
    <row r="41" spans="1:22" x14ac:dyDescent="0.2">
      <c r="A41" s="631"/>
      <c r="B41" s="631"/>
      <c r="C41" s="23">
        <v>2024</v>
      </c>
      <c r="D41" s="213"/>
      <c r="E41" s="11"/>
      <c r="F41" s="12"/>
      <c r="G41" s="12"/>
      <c r="H41" s="221"/>
      <c r="I41" s="61">
        <f t="shared" si="10"/>
        <v>0</v>
      </c>
      <c r="J41" s="5">
        <f t="shared" si="3"/>
        <v>0</v>
      </c>
      <c r="K41" s="35">
        <f t="shared" si="1"/>
        <v>0</v>
      </c>
      <c r="L41" s="29"/>
      <c r="M41" s="55">
        <f t="shared" si="6"/>
        <v>0</v>
      </c>
      <c r="N41" s="176"/>
      <c r="O41" s="35">
        <f t="shared" si="4"/>
        <v>0</v>
      </c>
      <c r="P41" s="12"/>
      <c r="Q41" s="12"/>
      <c r="R41" s="12"/>
      <c r="S41" s="31"/>
      <c r="T41" s="254" t="s">
        <v>21</v>
      </c>
      <c r="U41" s="5">
        <f t="shared" si="5"/>
        <v>0</v>
      </c>
      <c r="V41" s="267" t="s">
        <v>21</v>
      </c>
    </row>
    <row r="42" spans="1:22" ht="13.5" thickBot="1" x14ac:dyDescent="0.25">
      <c r="A42" s="632"/>
      <c r="B42" s="632"/>
      <c r="C42" s="24">
        <v>2025</v>
      </c>
      <c r="D42" s="218">
        <v>0</v>
      </c>
      <c r="E42" s="143">
        <v>60</v>
      </c>
      <c r="F42" s="144">
        <v>0</v>
      </c>
      <c r="G42" s="144">
        <v>0</v>
      </c>
      <c r="H42" s="224">
        <v>0</v>
      </c>
      <c r="I42" s="227">
        <f t="shared" si="10"/>
        <v>60</v>
      </c>
      <c r="J42" s="18">
        <f t="shared" si="3"/>
        <v>60</v>
      </c>
      <c r="K42" s="38">
        <f t="shared" si="1"/>
        <v>60</v>
      </c>
      <c r="L42" s="147">
        <v>60</v>
      </c>
      <c r="M42" s="58">
        <f t="shared" si="6"/>
        <v>1</v>
      </c>
      <c r="N42" s="148">
        <v>53</v>
      </c>
      <c r="O42" s="50">
        <f t="shared" si="4"/>
        <v>7</v>
      </c>
      <c r="P42" s="147">
        <v>0</v>
      </c>
      <c r="Q42" s="147">
        <v>0</v>
      </c>
      <c r="R42" s="147">
        <v>0</v>
      </c>
      <c r="S42" s="142">
        <v>7</v>
      </c>
      <c r="T42" s="256" t="s">
        <v>21</v>
      </c>
      <c r="U42" s="48">
        <f t="shared" si="5"/>
        <v>0</v>
      </c>
      <c r="V42" s="268" t="s">
        <v>21</v>
      </c>
    </row>
    <row r="43" spans="1:22" x14ac:dyDescent="0.2">
      <c r="A43" s="630" t="s">
        <v>70</v>
      </c>
      <c r="B43" s="630" t="s">
        <v>40</v>
      </c>
      <c r="C43" s="22">
        <v>2023</v>
      </c>
      <c r="D43" s="212"/>
      <c r="E43" s="15"/>
      <c r="F43" s="16"/>
      <c r="G43" s="16"/>
      <c r="H43" s="226"/>
      <c r="I43" s="60">
        <f t="shared" si="10"/>
        <v>0</v>
      </c>
      <c r="J43" s="4">
        <f t="shared" si="3"/>
        <v>0</v>
      </c>
      <c r="K43" s="34">
        <f>N43+O43</f>
        <v>0</v>
      </c>
      <c r="L43" s="10"/>
      <c r="M43" s="54">
        <f t="shared" si="6"/>
        <v>0</v>
      </c>
      <c r="N43" s="59"/>
      <c r="O43" s="34">
        <f>SUM(P43:S43)</f>
        <v>0</v>
      </c>
      <c r="P43" s="10"/>
      <c r="Q43" s="10"/>
      <c r="R43" s="10"/>
      <c r="S43" s="30"/>
      <c r="T43" s="59"/>
      <c r="U43" s="4">
        <f t="shared" si="5"/>
        <v>0</v>
      </c>
      <c r="V43" s="13"/>
    </row>
    <row r="44" spans="1:22" x14ac:dyDescent="0.2">
      <c r="A44" s="631"/>
      <c r="B44" s="631"/>
      <c r="C44" s="23">
        <v>2024</v>
      </c>
      <c r="D44" s="213"/>
      <c r="E44" s="11"/>
      <c r="F44" s="12"/>
      <c r="G44" s="12"/>
      <c r="H44" s="221"/>
      <c r="I44" s="61">
        <f t="shared" si="10"/>
        <v>0</v>
      </c>
      <c r="J44" s="5">
        <f t="shared" si="3"/>
        <v>0</v>
      </c>
      <c r="K44" s="35">
        <f>N44+O44</f>
        <v>0</v>
      </c>
      <c r="L44" s="12"/>
      <c r="M44" s="55">
        <f t="shared" si="6"/>
        <v>0</v>
      </c>
      <c r="N44" s="53"/>
      <c r="O44" s="35">
        <f>SUM(P44:S44)</f>
        <v>0</v>
      </c>
      <c r="P44" s="12"/>
      <c r="Q44" s="12"/>
      <c r="R44" s="12"/>
      <c r="S44" s="31"/>
      <c r="T44" s="53"/>
      <c r="U44" s="5">
        <f t="shared" si="5"/>
        <v>0</v>
      </c>
      <c r="V44" s="14"/>
    </row>
    <row r="45" spans="1:22" ht="13.5" thickBot="1" x14ac:dyDescent="0.25">
      <c r="A45" s="632"/>
      <c r="B45" s="632"/>
      <c r="C45" s="24">
        <v>2025</v>
      </c>
      <c r="D45" s="269">
        <f>'4.Прил 3_НД-съдии'!I8</f>
        <v>32</v>
      </c>
      <c r="E45" s="229">
        <v>178</v>
      </c>
      <c r="F45" s="147">
        <v>1</v>
      </c>
      <c r="G45" s="147">
        <v>0</v>
      </c>
      <c r="H45" s="225">
        <v>0</v>
      </c>
      <c r="I45" s="227">
        <f t="shared" si="10"/>
        <v>178</v>
      </c>
      <c r="J45" s="140">
        <f t="shared" si="3"/>
        <v>210</v>
      </c>
      <c r="K45" s="36">
        <f>N45+O45</f>
        <v>141</v>
      </c>
      <c r="L45" s="270">
        <f>'4.Прил 3_НД-съдии'!AS8</f>
        <v>94</v>
      </c>
      <c r="M45" s="57">
        <f t="shared" si="6"/>
        <v>0.66666666666666663</v>
      </c>
      <c r="N45" s="152">
        <f>'4.Прил 3_НД-съдии'!AG8</f>
        <v>109</v>
      </c>
      <c r="O45" s="39">
        <f>SUM(P45:S45)</f>
        <v>32</v>
      </c>
      <c r="P45" s="144">
        <v>0</v>
      </c>
      <c r="Q45" s="144">
        <v>0</v>
      </c>
      <c r="R45" s="144">
        <v>0</v>
      </c>
      <c r="S45" s="141">
        <v>32</v>
      </c>
      <c r="T45" s="145">
        <v>308</v>
      </c>
      <c r="U45" s="26">
        <f t="shared" si="5"/>
        <v>69</v>
      </c>
      <c r="V45" s="150">
        <v>26</v>
      </c>
    </row>
    <row r="46" spans="1:22" x14ac:dyDescent="0.2">
      <c r="A46" s="633" t="s">
        <v>32</v>
      </c>
      <c r="B46" s="630" t="s">
        <v>41</v>
      </c>
      <c r="C46" s="22">
        <v>2023</v>
      </c>
      <c r="D46" s="215">
        <f t="shared" ref="D46:H48" si="11">D28+D31+D34+D37+D40+D43</f>
        <v>0</v>
      </c>
      <c r="E46" s="2">
        <f t="shared" si="11"/>
        <v>0</v>
      </c>
      <c r="F46" s="41">
        <f t="shared" si="11"/>
        <v>0</v>
      </c>
      <c r="G46" s="41">
        <f>G28+G31+G34+G37+G40+G43</f>
        <v>0</v>
      </c>
      <c r="H46" s="231">
        <f t="shared" si="11"/>
        <v>0</v>
      </c>
      <c r="I46" s="60">
        <f>I28+I31+I34+I37+I40+I43</f>
        <v>0</v>
      </c>
      <c r="J46" s="4">
        <f>D46+I46</f>
        <v>0</v>
      </c>
      <c r="K46" s="34">
        <f t="shared" ref="K46:L48" si="12">K28+K31+K34+K37+K40+K43</f>
        <v>0</v>
      </c>
      <c r="L46" s="41">
        <f t="shared" si="12"/>
        <v>0</v>
      </c>
      <c r="M46" s="54">
        <f t="shared" si="6"/>
        <v>0</v>
      </c>
      <c r="N46" s="4">
        <f t="shared" ref="N46:S48" si="13">N28+N31+N34+N37+N40+N43</f>
        <v>0</v>
      </c>
      <c r="O46" s="34">
        <f t="shared" si="13"/>
        <v>0</v>
      </c>
      <c r="P46" s="41">
        <f t="shared" si="13"/>
        <v>0</v>
      </c>
      <c r="Q46" s="41">
        <f t="shared" si="13"/>
        <v>0</v>
      </c>
      <c r="R46" s="41">
        <f t="shared" si="13"/>
        <v>0</v>
      </c>
      <c r="S46" s="44">
        <f t="shared" si="13"/>
        <v>0</v>
      </c>
      <c r="T46" s="4">
        <f>T28+T31+T34+T37+T43</f>
        <v>0</v>
      </c>
      <c r="U46" s="4">
        <f>U28+U31+U34+U37+U40+U43</f>
        <v>0</v>
      </c>
      <c r="V46" s="60">
        <f>V28+V31+V34+V37+V43</f>
        <v>0</v>
      </c>
    </row>
    <row r="47" spans="1:22" x14ac:dyDescent="0.2">
      <c r="A47" s="634"/>
      <c r="B47" s="631"/>
      <c r="C47" s="23">
        <v>2024</v>
      </c>
      <c r="D47" s="216">
        <f t="shared" si="11"/>
        <v>0</v>
      </c>
      <c r="E47" s="3">
        <f t="shared" si="11"/>
        <v>0</v>
      </c>
      <c r="F47" s="40">
        <f t="shared" si="11"/>
        <v>0</v>
      </c>
      <c r="G47" s="40">
        <f>G29+G32+G35+G38+G41+G44</f>
        <v>0</v>
      </c>
      <c r="H47" s="222">
        <f t="shared" si="11"/>
        <v>0</v>
      </c>
      <c r="I47" s="61">
        <f>I29+I32+I35+I38+I41+I44</f>
        <v>0</v>
      </c>
      <c r="J47" s="5">
        <f t="shared" si="3"/>
        <v>0</v>
      </c>
      <c r="K47" s="35">
        <f t="shared" si="12"/>
        <v>0</v>
      </c>
      <c r="L47" s="40">
        <f t="shared" si="12"/>
        <v>0</v>
      </c>
      <c r="M47" s="55">
        <f t="shared" si="6"/>
        <v>0</v>
      </c>
      <c r="N47" s="5">
        <f t="shared" si="13"/>
        <v>0</v>
      </c>
      <c r="O47" s="35">
        <f t="shared" si="13"/>
        <v>0</v>
      </c>
      <c r="P47" s="40">
        <f t="shared" si="13"/>
        <v>0</v>
      </c>
      <c r="Q47" s="40">
        <f t="shared" si="13"/>
        <v>0</v>
      </c>
      <c r="R47" s="40">
        <f t="shared" si="13"/>
        <v>0</v>
      </c>
      <c r="S47" s="45">
        <f t="shared" si="13"/>
        <v>0</v>
      </c>
      <c r="T47" s="5">
        <f>T29+T32+T35+T38+T44</f>
        <v>0</v>
      </c>
      <c r="U47" s="5">
        <f>U29+U32+U35+U38+U41+U44</f>
        <v>0</v>
      </c>
      <c r="V47" s="61">
        <f>V29+V32+V35+V38+V44</f>
        <v>0</v>
      </c>
    </row>
    <row r="48" spans="1:22" ht="13.5" thickBot="1" x14ac:dyDescent="0.25">
      <c r="A48" s="635"/>
      <c r="B48" s="632"/>
      <c r="C48" s="24">
        <v>2025</v>
      </c>
      <c r="D48" s="230">
        <f t="shared" si="11"/>
        <v>92</v>
      </c>
      <c r="E48" s="25">
        <f t="shared" si="11"/>
        <v>781</v>
      </c>
      <c r="F48" s="42">
        <f t="shared" si="11"/>
        <v>3</v>
      </c>
      <c r="G48" s="42">
        <f>G30+G33+G36+G39+G42+G45</f>
        <v>12</v>
      </c>
      <c r="H48" s="232">
        <f t="shared" si="11"/>
        <v>1</v>
      </c>
      <c r="I48" s="62">
        <f>I30+I33+I36+I39+I42+I45</f>
        <v>782</v>
      </c>
      <c r="J48" s="26">
        <f t="shared" si="3"/>
        <v>874</v>
      </c>
      <c r="K48" s="36">
        <f t="shared" si="12"/>
        <v>747</v>
      </c>
      <c r="L48" s="43">
        <f t="shared" si="12"/>
        <v>629</v>
      </c>
      <c r="M48" s="58">
        <f t="shared" si="6"/>
        <v>0.84203480589022761</v>
      </c>
      <c r="N48" s="26">
        <f t="shared" si="13"/>
        <v>450</v>
      </c>
      <c r="O48" s="50">
        <f t="shared" si="13"/>
        <v>297</v>
      </c>
      <c r="P48" s="43">
        <f t="shared" si="13"/>
        <v>35</v>
      </c>
      <c r="Q48" s="43">
        <f t="shared" si="13"/>
        <v>138</v>
      </c>
      <c r="R48" s="43">
        <f t="shared" si="13"/>
        <v>15</v>
      </c>
      <c r="S48" s="49">
        <f t="shared" si="13"/>
        <v>109</v>
      </c>
      <c r="T48" s="26">
        <f>T30+T33+T36+T39+T45</f>
        <v>1268</v>
      </c>
      <c r="U48" s="26">
        <f>U30+U33+U36+U39+U42+U45</f>
        <v>127</v>
      </c>
      <c r="V48" s="62">
        <f>V30+V33+V36+V39+V45</f>
        <v>82</v>
      </c>
    </row>
    <row r="49" spans="1:22" x14ac:dyDescent="0.2">
      <c r="A49" s="633" t="s">
        <v>38</v>
      </c>
      <c r="B49" s="630" t="s">
        <v>26</v>
      </c>
      <c r="C49" s="22">
        <v>2023</v>
      </c>
      <c r="D49" s="215">
        <f t="shared" ref="D49:L51" si="14">D25+D46</f>
        <v>0</v>
      </c>
      <c r="E49" s="233">
        <f t="shared" si="14"/>
        <v>0</v>
      </c>
      <c r="F49" s="219">
        <f t="shared" si="14"/>
        <v>0</v>
      </c>
      <c r="G49" s="219">
        <f>G25+G46</f>
        <v>0</v>
      </c>
      <c r="H49" s="234">
        <f t="shared" ref="H49:I51" si="15">H25+H46</f>
        <v>0</v>
      </c>
      <c r="I49" s="63">
        <f t="shared" si="15"/>
        <v>0</v>
      </c>
      <c r="J49" s="17">
        <f t="shared" si="3"/>
        <v>0</v>
      </c>
      <c r="K49" s="34">
        <f t="shared" si="14"/>
        <v>0</v>
      </c>
      <c r="L49" s="41">
        <f t="shared" si="14"/>
        <v>0</v>
      </c>
      <c r="M49" s="54">
        <f t="shared" si="6"/>
        <v>0</v>
      </c>
      <c r="N49" s="17">
        <f t="shared" ref="N49:V49" si="16">N25+N46</f>
        <v>0</v>
      </c>
      <c r="O49" s="34">
        <f t="shared" si="16"/>
        <v>0</v>
      </c>
      <c r="P49" s="41">
        <f t="shared" si="16"/>
        <v>0</v>
      </c>
      <c r="Q49" s="41">
        <f t="shared" si="16"/>
        <v>0</v>
      </c>
      <c r="R49" s="41">
        <f t="shared" si="16"/>
        <v>0</v>
      </c>
      <c r="S49" s="44">
        <f t="shared" si="16"/>
        <v>0</v>
      </c>
      <c r="T49" s="17">
        <f t="shared" si="16"/>
        <v>0</v>
      </c>
      <c r="U49" s="17">
        <f t="shared" si="16"/>
        <v>0</v>
      </c>
      <c r="V49" s="63">
        <f t="shared" si="16"/>
        <v>0</v>
      </c>
    </row>
    <row r="50" spans="1:22" x14ac:dyDescent="0.2">
      <c r="A50" s="634"/>
      <c r="B50" s="631"/>
      <c r="C50" s="23">
        <v>2024</v>
      </c>
      <c r="D50" s="216">
        <f t="shared" si="14"/>
        <v>0</v>
      </c>
      <c r="E50" s="3">
        <f t="shared" si="14"/>
        <v>0</v>
      </c>
      <c r="F50" s="40">
        <f t="shared" si="14"/>
        <v>0</v>
      </c>
      <c r="G50" s="40">
        <f>G26+G47</f>
        <v>0</v>
      </c>
      <c r="H50" s="222">
        <f t="shared" si="15"/>
        <v>0</v>
      </c>
      <c r="I50" s="63">
        <f t="shared" si="15"/>
        <v>0</v>
      </c>
      <c r="J50" s="17">
        <f t="shared" si="3"/>
        <v>0</v>
      </c>
      <c r="K50" s="35">
        <f t="shared" si="14"/>
        <v>0</v>
      </c>
      <c r="L50" s="40">
        <f t="shared" si="14"/>
        <v>0</v>
      </c>
      <c r="M50" s="55">
        <f t="shared" si="6"/>
        <v>0</v>
      </c>
      <c r="N50" s="17">
        <f t="shared" ref="N50:V50" si="17">N26+N47</f>
        <v>0</v>
      </c>
      <c r="O50" s="35">
        <f t="shared" si="17"/>
        <v>0</v>
      </c>
      <c r="P50" s="40">
        <f t="shared" si="17"/>
        <v>0</v>
      </c>
      <c r="Q50" s="40">
        <f t="shared" si="17"/>
        <v>0</v>
      </c>
      <c r="R50" s="40">
        <f t="shared" si="17"/>
        <v>0</v>
      </c>
      <c r="S50" s="45">
        <f t="shared" si="17"/>
        <v>0</v>
      </c>
      <c r="T50" s="17">
        <f t="shared" si="17"/>
        <v>0</v>
      </c>
      <c r="U50" s="17">
        <f t="shared" si="17"/>
        <v>0</v>
      </c>
      <c r="V50" s="63">
        <f t="shared" si="17"/>
        <v>0</v>
      </c>
    </row>
    <row r="51" spans="1:22" ht="13.5" thickBot="1" x14ac:dyDescent="0.25">
      <c r="A51" s="635"/>
      <c r="B51" s="632"/>
      <c r="C51" s="24">
        <v>2025</v>
      </c>
      <c r="D51" s="230">
        <f t="shared" si="14"/>
        <v>409</v>
      </c>
      <c r="E51" s="25">
        <f t="shared" si="14"/>
        <v>4362</v>
      </c>
      <c r="F51" s="42">
        <f t="shared" si="14"/>
        <v>6</v>
      </c>
      <c r="G51" s="42">
        <f>G27+G48</f>
        <v>12</v>
      </c>
      <c r="H51" s="232">
        <f t="shared" si="15"/>
        <v>15</v>
      </c>
      <c r="I51" s="228">
        <f t="shared" si="15"/>
        <v>4377</v>
      </c>
      <c r="J51" s="51">
        <f t="shared" si="3"/>
        <v>4786</v>
      </c>
      <c r="K51" s="39">
        <f t="shared" si="14"/>
        <v>4245</v>
      </c>
      <c r="L51" s="42">
        <f t="shared" si="14"/>
        <v>3934</v>
      </c>
      <c r="M51" s="57">
        <f t="shared" si="6"/>
        <v>0.92673733804475855</v>
      </c>
      <c r="N51" s="51">
        <f t="shared" ref="N51:V51" si="18">N27+N48</f>
        <v>3553</v>
      </c>
      <c r="O51" s="39">
        <f t="shared" si="18"/>
        <v>692</v>
      </c>
      <c r="P51" s="42">
        <f t="shared" si="18"/>
        <v>35</v>
      </c>
      <c r="Q51" s="42">
        <f t="shared" si="18"/>
        <v>173</v>
      </c>
      <c r="R51" s="42">
        <f t="shared" si="18"/>
        <v>15</v>
      </c>
      <c r="S51" s="46">
        <f t="shared" si="18"/>
        <v>469</v>
      </c>
      <c r="T51" s="51">
        <f t="shared" si="18"/>
        <v>5267</v>
      </c>
      <c r="U51" s="51">
        <f t="shared" si="18"/>
        <v>541</v>
      </c>
      <c r="V51" s="64">
        <f t="shared" si="18"/>
        <v>253</v>
      </c>
    </row>
    <row r="52" spans="1:22" x14ac:dyDescent="0.2">
      <c r="A52" s="602" t="s">
        <v>33</v>
      </c>
      <c r="B52" s="630" t="s">
        <v>46</v>
      </c>
      <c r="C52" s="22">
        <v>2023</v>
      </c>
      <c r="D52" s="251"/>
      <c r="E52" s="250"/>
      <c r="F52" s="250"/>
      <c r="G52" s="250"/>
      <c r="H52" s="250"/>
      <c r="I52" s="252"/>
      <c r="J52" s="20"/>
      <c r="K52" s="271"/>
      <c r="L52" s="241"/>
      <c r="M52" s="241"/>
      <c r="N52" s="241"/>
      <c r="O52" s="241"/>
      <c r="P52" s="241"/>
      <c r="Q52" s="241"/>
      <c r="R52" s="241"/>
      <c r="S52" s="241"/>
      <c r="T52" s="241"/>
      <c r="U52" s="241"/>
      <c r="V52" s="241"/>
    </row>
    <row r="53" spans="1:22" x14ac:dyDescent="0.2">
      <c r="A53" s="603"/>
      <c r="B53" s="631"/>
      <c r="C53" s="23">
        <v>2024</v>
      </c>
      <c r="D53" s="272"/>
      <c r="E53" s="250"/>
      <c r="F53" s="250"/>
      <c r="G53" s="250"/>
      <c r="H53" s="250"/>
      <c r="I53" s="273"/>
      <c r="J53" s="14"/>
      <c r="K53" s="271"/>
      <c r="L53" s="241"/>
      <c r="M53" s="241"/>
      <c r="N53" s="241"/>
      <c r="O53" s="241"/>
      <c r="P53" s="241"/>
      <c r="Q53" s="241"/>
      <c r="R53" s="241"/>
      <c r="S53" s="241"/>
      <c r="T53" s="241"/>
      <c r="U53" s="241"/>
      <c r="V53" s="241"/>
    </row>
    <row r="54" spans="1:22" ht="13.5" thickBot="1" x14ac:dyDescent="0.25">
      <c r="A54" s="604"/>
      <c r="B54" s="632"/>
      <c r="C54" s="24">
        <v>2025</v>
      </c>
      <c r="D54" s="272"/>
      <c r="E54" s="250"/>
      <c r="F54" s="250"/>
      <c r="G54" s="250"/>
      <c r="H54" s="250"/>
      <c r="I54" s="273"/>
      <c r="J54" s="19">
        <v>9</v>
      </c>
      <c r="K54" s="271"/>
      <c r="L54" s="241"/>
      <c r="M54" s="241"/>
      <c r="N54" s="241"/>
      <c r="O54" s="241"/>
      <c r="P54" s="241"/>
      <c r="Q54" s="241"/>
      <c r="R54" s="629" t="s">
        <v>57</v>
      </c>
      <c r="S54" s="629"/>
      <c r="T54" s="629"/>
      <c r="U54" s="629"/>
      <c r="V54" s="629"/>
    </row>
    <row r="55" spans="1:22" x14ac:dyDescent="0.2">
      <c r="A55" s="633" t="s">
        <v>64</v>
      </c>
      <c r="B55" s="630" t="s">
        <v>27</v>
      </c>
      <c r="C55" s="22">
        <v>2023</v>
      </c>
      <c r="D55" s="251"/>
      <c r="E55" s="253"/>
      <c r="F55" s="253"/>
      <c r="G55" s="253"/>
      <c r="H55" s="253"/>
      <c r="I55" s="252"/>
      <c r="J55" s="274">
        <f>IF(J52&lt;&gt;0,J49/M1/J52,0)</f>
        <v>0</v>
      </c>
      <c r="K55" s="274">
        <f>IF(J52&lt;&gt;0,K49/M1/J52,0)</f>
        <v>0</v>
      </c>
      <c r="L55" s="241"/>
      <c r="M55" s="241"/>
      <c r="N55" s="241"/>
      <c r="O55" s="250"/>
      <c r="P55" s="250"/>
      <c r="Q55" s="89" t="s">
        <v>432</v>
      </c>
      <c r="R55" s="89"/>
      <c r="S55" s="241"/>
      <c r="T55" s="241"/>
      <c r="U55" s="241"/>
      <c r="V55" s="241"/>
    </row>
    <row r="56" spans="1:22" x14ac:dyDescent="0.2">
      <c r="A56" s="634"/>
      <c r="B56" s="631"/>
      <c r="C56" s="23">
        <v>2024</v>
      </c>
      <c r="D56" s="272"/>
      <c r="E56" s="250"/>
      <c r="F56" s="250"/>
      <c r="G56" s="250"/>
      <c r="H56" s="250"/>
      <c r="I56" s="273"/>
      <c r="J56" s="275">
        <f>IF(J53&lt;&gt;0,J50/M1/J53,0)</f>
        <v>0</v>
      </c>
      <c r="K56" s="275">
        <f>IF(J53&lt;&gt;0,K50/M1/J53,0)</f>
        <v>0</v>
      </c>
      <c r="L56" s="241"/>
      <c r="M56" s="241"/>
      <c r="N56" s="241"/>
      <c r="O56" s="250"/>
      <c r="P56" s="250"/>
      <c r="Q56" s="240" t="s">
        <v>561</v>
      </c>
      <c r="R56" s="250"/>
      <c r="S56" s="241"/>
      <c r="T56" s="241"/>
      <c r="U56" s="241"/>
      <c r="V56" s="241"/>
    </row>
    <row r="57" spans="1:22" ht="13.5" thickBot="1" x14ac:dyDescent="0.25">
      <c r="A57" s="635"/>
      <c r="B57" s="632"/>
      <c r="C57" s="24">
        <v>2025</v>
      </c>
      <c r="D57" s="272"/>
      <c r="E57" s="250"/>
      <c r="F57" s="250"/>
      <c r="G57" s="250"/>
      <c r="H57" s="250"/>
      <c r="I57" s="273"/>
      <c r="J57" s="276">
        <f>IF(J54&lt;&gt;0,J51/M1/J54,0)</f>
        <v>44.31481481481481</v>
      </c>
      <c r="K57" s="276">
        <f>IF(J54&lt;&gt;0,K51/M1/J54,0)</f>
        <v>39.305555555555557</v>
      </c>
      <c r="L57" s="241"/>
      <c r="M57" s="241"/>
      <c r="N57" s="241"/>
      <c r="O57" s="250"/>
      <c r="P57" s="250"/>
      <c r="Q57" s="250"/>
      <c r="R57" s="250"/>
      <c r="S57" s="241"/>
      <c r="T57" s="241"/>
      <c r="U57" s="241"/>
      <c r="V57" s="241"/>
    </row>
    <row r="58" spans="1:22" x14ac:dyDescent="0.2">
      <c r="A58" s="602" t="s">
        <v>34</v>
      </c>
      <c r="B58" s="630" t="s">
        <v>42</v>
      </c>
      <c r="C58" s="22">
        <v>2023</v>
      </c>
      <c r="D58" s="251"/>
      <c r="E58" s="253"/>
      <c r="F58" s="253"/>
      <c r="G58" s="253"/>
      <c r="H58" s="253"/>
      <c r="I58" s="252"/>
      <c r="J58" s="20"/>
      <c r="K58" s="271"/>
      <c r="L58" s="241"/>
      <c r="M58" s="241"/>
      <c r="N58" s="241"/>
      <c r="O58" s="250"/>
      <c r="P58" s="250"/>
      <c r="Q58" s="250"/>
      <c r="R58" s="250"/>
      <c r="S58" s="241"/>
      <c r="T58" s="241"/>
      <c r="U58" s="241"/>
      <c r="V58" s="241"/>
    </row>
    <row r="59" spans="1:22" x14ac:dyDescent="0.2">
      <c r="A59" s="603"/>
      <c r="B59" s="631"/>
      <c r="C59" s="23">
        <v>2024</v>
      </c>
      <c r="D59" s="272"/>
      <c r="E59" s="250"/>
      <c r="F59" s="250"/>
      <c r="G59" s="250"/>
      <c r="H59" s="250"/>
      <c r="I59" s="273"/>
      <c r="J59" s="14"/>
      <c r="K59" s="271"/>
      <c r="L59" s="241"/>
      <c r="M59" s="241"/>
      <c r="N59" s="241"/>
      <c r="O59" s="250"/>
      <c r="P59" s="250"/>
      <c r="Q59" s="250"/>
      <c r="R59" s="250"/>
      <c r="S59" s="241"/>
      <c r="T59" s="241"/>
      <c r="U59" s="241"/>
      <c r="V59" s="241"/>
    </row>
    <row r="60" spans="1:22" ht="13.5" thickBot="1" x14ac:dyDescent="0.25">
      <c r="A60" s="604"/>
      <c r="B60" s="632"/>
      <c r="C60" s="24">
        <v>2025</v>
      </c>
      <c r="D60" s="272"/>
      <c r="E60" s="250"/>
      <c r="F60" s="250"/>
      <c r="G60" s="250"/>
      <c r="H60" s="250"/>
      <c r="I60" s="273"/>
      <c r="J60" s="19"/>
      <c r="K60" s="271"/>
      <c r="L60" s="241"/>
      <c r="M60" s="241"/>
      <c r="N60" s="241"/>
      <c r="O60" s="250"/>
      <c r="P60" s="250"/>
      <c r="Q60" s="250"/>
      <c r="R60" s="250"/>
      <c r="S60" s="241"/>
      <c r="T60" s="241"/>
      <c r="U60" s="241"/>
      <c r="V60" s="241"/>
    </row>
    <row r="61" spans="1:22" x14ac:dyDescent="0.2">
      <c r="A61" s="602" t="s">
        <v>35</v>
      </c>
      <c r="B61" s="630" t="s">
        <v>43</v>
      </c>
      <c r="C61" s="22">
        <v>2023</v>
      </c>
      <c r="D61" s="251"/>
      <c r="E61" s="253"/>
      <c r="F61" s="253"/>
      <c r="G61" s="253"/>
      <c r="H61" s="253"/>
      <c r="I61" s="252"/>
      <c r="J61" s="274">
        <f>IF(J58&lt;&gt;0,J25/M1/J58,0)</f>
        <v>0</v>
      </c>
      <c r="K61" s="274">
        <f>IF(J58&lt;&gt;0,K25/M1/J58,0)</f>
        <v>0</v>
      </c>
      <c r="L61" s="241"/>
      <c r="M61" s="241"/>
      <c r="N61" s="241"/>
      <c r="O61" s="241"/>
      <c r="P61" s="241"/>
      <c r="Q61" s="241"/>
      <c r="R61" s="241"/>
      <c r="S61" s="241"/>
      <c r="T61" s="241"/>
      <c r="U61" s="241"/>
      <c r="V61" s="241"/>
    </row>
    <row r="62" spans="1:22" x14ac:dyDescent="0.2">
      <c r="A62" s="603"/>
      <c r="B62" s="631"/>
      <c r="C62" s="23">
        <v>2024</v>
      </c>
      <c r="D62" s="272"/>
      <c r="E62" s="250"/>
      <c r="F62" s="250"/>
      <c r="G62" s="250"/>
      <c r="H62" s="250"/>
      <c r="I62" s="273"/>
      <c r="J62" s="275">
        <f>IF(J59&lt;&gt;0,J26/M1/J59,0)</f>
        <v>0</v>
      </c>
      <c r="K62" s="275">
        <f>IF(J59&lt;&gt;0,K26/M1/J59,0)</f>
        <v>0</v>
      </c>
      <c r="L62" s="241"/>
      <c r="M62" s="241"/>
      <c r="N62" s="241"/>
      <c r="O62" s="241"/>
      <c r="P62" s="241"/>
      <c r="Q62" s="241"/>
      <c r="R62" s="241"/>
      <c r="S62" s="241"/>
      <c r="T62" s="241"/>
      <c r="U62" s="241"/>
      <c r="V62" s="241"/>
    </row>
    <row r="63" spans="1:22" ht="13.5" thickBot="1" x14ac:dyDescent="0.25">
      <c r="A63" s="604"/>
      <c r="B63" s="632"/>
      <c r="C63" s="24">
        <v>2025</v>
      </c>
      <c r="D63" s="277"/>
      <c r="E63" s="242"/>
      <c r="F63" s="242"/>
      <c r="G63" s="242"/>
      <c r="H63" s="242"/>
      <c r="I63" s="278"/>
      <c r="J63" s="276">
        <f>IF(J60&lt;&gt;0,J27/M1/J60,0)</f>
        <v>0</v>
      </c>
      <c r="K63" s="276">
        <f>IF(J60&lt;&gt;0,K27/M1/J60,0)</f>
        <v>0</v>
      </c>
      <c r="L63" s="241"/>
      <c r="M63" s="241"/>
      <c r="N63" s="241"/>
      <c r="O63" s="241"/>
      <c r="P63" s="241"/>
      <c r="Q63" s="241"/>
      <c r="R63" s="241"/>
      <c r="S63" s="241"/>
      <c r="T63" s="241"/>
      <c r="U63" s="241"/>
      <c r="V63" s="241"/>
    </row>
    <row r="64" spans="1:22" x14ac:dyDescent="0.2">
      <c r="A64" s="602" t="s">
        <v>37</v>
      </c>
      <c r="B64" s="630" t="s">
        <v>59</v>
      </c>
      <c r="C64" s="22">
        <v>2023</v>
      </c>
      <c r="D64" s="251"/>
      <c r="E64" s="253"/>
      <c r="F64" s="253"/>
      <c r="G64" s="253"/>
      <c r="H64" s="253"/>
      <c r="I64" s="252"/>
      <c r="J64" s="20"/>
      <c r="K64" s="279"/>
      <c r="L64" s="241"/>
      <c r="M64" s="241"/>
      <c r="N64" s="241"/>
      <c r="O64" s="241"/>
      <c r="P64" s="241"/>
      <c r="Q64" s="241"/>
      <c r="R64" s="241"/>
      <c r="S64" s="241"/>
      <c r="T64" s="241"/>
      <c r="U64" s="241"/>
      <c r="V64" s="241"/>
    </row>
    <row r="65" spans="1:22" x14ac:dyDescent="0.2">
      <c r="A65" s="603"/>
      <c r="B65" s="631"/>
      <c r="C65" s="23">
        <v>2024</v>
      </c>
      <c r="D65" s="272"/>
      <c r="E65" s="250"/>
      <c r="F65" s="250"/>
      <c r="G65" s="250"/>
      <c r="H65" s="250"/>
      <c r="I65" s="273"/>
      <c r="J65" s="14"/>
      <c r="K65" s="279"/>
      <c r="L65" s="241"/>
      <c r="M65" s="241"/>
      <c r="N65" s="241"/>
      <c r="O65" s="241"/>
      <c r="P65" s="241"/>
      <c r="Q65" s="241"/>
      <c r="R65" s="241"/>
      <c r="S65" s="241"/>
      <c r="T65" s="241"/>
      <c r="U65" s="241"/>
      <c r="V65" s="241"/>
    </row>
    <row r="66" spans="1:22" ht="13.5" thickBot="1" x14ac:dyDescent="0.25">
      <c r="A66" s="604"/>
      <c r="B66" s="632"/>
      <c r="C66" s="24">
        <v>2025</v>
      </c>
      <c r="D66" s="277"/>
      <c r="E66" s="242"/>
      <c r="F66" s="242"/>
      <c r="G66" s="242"/>
      <c r="H66" s="242"/>
      <c r="I66" s="278"/>
      <c r="J66" s="19"/>
      <c r="K66" s="279"/>
      <c r="L66" s="241"/>
      <c r="M66" s="241"/>
      <c r="N66" s="241"/>
      <c r="O66" s="241"/>
      <c r="P66" s="241"/>
      <c r="Q66" s="241"/>
      <c r="R66" s="241"/>
      <c r="S66" s="241"/>
      <c r="T66" s="241"/>
      <c r="U66" s="241"/>
      <c r="V66" s="241"/>
    </row>
    <row r="67" spans="1:22" x14ac:dyDescent="0.2">
      <c r="A67" s="602" t="s">
        <v>36</v>
      </c>
      <c r="B67" s="630" t="s">
        <v>60</v>
      </c>
      <c r="C67" s="22">
        <v>2023</v>
      </c>
      <c r="D67" s="251"/>
      <c r="E67" s="253"/>
      <c r="F67" s="253"/>
      <c r="G67" s="253"/>
      <c r="H67" s="253"/>
      <c r="I67" s="252"/>
      <c r="J67" s="274">
        <f>IF(J64&lt;&gt;0,J46/M1/J64,0)</f>
        <v>0</v>
      </c>
      <c r="K67" s="274">
        <f>IF(J64&lt;&gt;0,K46/M1/J64,0)</f>
        <v>0</v>
      </c>
      <c r="L67" s="241"/>
      <c r="M67" s="241"/>
      <c r="N67" s="241"/>
      <c r="O67" s="241"/>
      <c r="P67" s="241"/>
      <c r="Q67" s="241"/>
    </row>
    <row r="68" spans="1:22" x14ac:dyDescent="0.2">
      <c r="A68" s="603"/>
      <c r="B68" s="631"/>
      <c r="C68" s="23">
        <v>2024</v>
      </c>
      <c r="D68" s="272"/>
      <c r="E68" s="250"/>
      <c r="F68" s="250"/>
      <c r="G68" s="250"/>
      <c r="H68" s="250"/>
      <c r="I68" s="273"/>
      <c r="J68" s="275">
        <f>IF(J65&lt;&gt;0,J47/M1/J65,0)</f>
        <v>0</v>
      </c>
      <c r="K68" s="275">
        <f>IF(J65&lt;&gt;0,K47/M1/J65,0)</f>
        <v>0</v>
      </c>
      <c r="L68" s="241"/>
      <c r="M68" s="241"/>
      <c r="N68" s="241"/>
      <c r="O68" s="241"/>
      <c r="P68" s="241"/>
      <c r="Q68" s="241"/>
    </row>
    <row r="69" spans="1:22" ht="13.5" thickBot="1" x14ac:dyDescent="0.25">
      <c r="A69" s="604"/>
      <c r="B69" s="632"/>
      <c r="C69" s="24">
        <v>2025</v>
      </c>
      <c r="D69" s="277"/>
      <c r="E69" s="242"/>
      <c r="F69" s="242"/>
      <c r="G69" s="242"/>
      <c r="H69" s="242"/>
      <c r="I69" s="278"/>
      <c r="J69" s="276">
        <f>IF(J66&lt;&gt;0,J48/M1/J66,0)</f>
        <v>0</v>
      </c>
      <c r="K69" s="276">
        <f>IF(J66&lt;&gt;0,K48/M1/J66,0)</f>
        <v>0</v>
      </c>
      <c r="L69" s="241"/>
      <c r="M69" s="241"/>
      <c r="N69" s="241"/>
      <c r="O69" s="241"/>
      <c r="P69" s="241"/>
      <c r="Q69" s="241"/>
      <c r="R69" s="241"/>
      <c r="S69" s="241"/>
      <c r="T69" s="241"/>
      <c r="U69" s="241"/>
      <c r="V69" s="241"/>
    </row>
    <row r="70" spans="1:22" x14ac:dyDescent="0.2">
      <c r="A70" s="630" t="s">
        <v>76</v>
      </c>
      <c r="B70" s="630" t="s">
        <v>75</v>
      </c>
      <c r="C70" s="22">
        <v>2023</v>
      </c>
      <c r="D70" s="251"/>
      <c r="E70" s="253"/>
      <c r="F70" s="280"/>
      <c r="G70" s="280"/>
      <c r="H70" s="280"/>
      <c r="I70" s="281"/>
      <c r="J70" s="20"/>
      <c r="K70" s="279"/>
      <c r="L70" s="241"/>
      <c r="M70" s="241"/>
      <c r="N70" s="241"/>
      <c r="O70" s="241"/>
      <c r="P70" s="241"/>
      <c r="Q70" s="241"/>
      <c r="R70" s="241"/>
      <c r="S70" s="241"/>
      <c r="T70" s="241"/>
      <c r="U70" s="241"/>
      <c r="V70" s="241"/>
    </row>
    <row r="71" spans="1:22" x14ac:dyDescent="0.2">
      <c r="A71" s="631"/>
      <c r="B71" s="631"/>
      <c r="C71" s="23">
        <v>2024</v>
      </c>
      <c r="D71" s="272"/>
      <c r="E71" s="250"/>
      <c r="F71" s="282"/>
      <c r="G71" s="282"/>
      <c r="H71" s="282"/>
      <c r="I71" s="283"/>
      <c r="J71" s="14"/>
      <c r="K71" s="279"/>
      <c r="L71" s="241"/>
      <c r="M71" s="241"/>
      <c r="N71" s="241"/>
      <c r="O71" s="241"/>
      <c r="P71" s="241"/>
      <c r="Q71" s="241"/>
      <c r="R71" s="241"/>
      <c r="S71" s="241"/>
      <c r="T71" s="241"/>
      <c r="U71" s="241"/>
      <c r="V71" s="241"/>
    </row>
    <row r="72" spans="1:22" ht="13.5" thickBot="1" x14ac:dyDescent="0.25">
      <c r="A72" s="632"/>
      <c r="B72" s="632"/>
      <c r="C72" s="24">
        <v>2025</v>
      </c>
      <c r="D72" s="277"/>
      <c r="E72" s="242"/>
      <c r="F72" s="284"/>
      <c r="G72" s="284"/>
      <c r="H72" s="284"/>
      <c r="I72" s="285"/>
      <c r="J72" s="19">
        <v>101</v>
      </c>
      <c r="K72" s="279"/>
      <c r="L72" s="241"/>
      <c r="M72" s="241"/>
      <c r="N72" s="241"/>
      <c r="O72" s="241"/>
      <c r="P72" s="241"/>
      <c r="Q72" s="241"/>
      <c r="R72" s="241"/>
      <c r="S72" s="241"/>
      <c r="T72" s="241"/>
      <c r="U72" s="241"/>
      <c r="V72" s="241"/>
    </row>
    <row r="73" spans="1:22" x14ac:dyDescent="0.2">
      <c r="A73" s="636" t="s">
        <v>74</v>
      </c>
      <c r="B73" s="630" t="s">
        <v>62</v>
      </c>
      <c r="C73" s="22">
        <v>2023</v>
      </c>
      <c r="D73" s="251"/>
      <c r="E73" s="253"/>
      <c r="F73" s="280"/>
      <c r="G73" s="280"/>
      <c r="H73" s="280"/>
      <c r="I73" s="281"/>
      <c r="J73" s="286">
        <f>IF(J70&lt;&gt;0,J49/J70,0)</f>
        <v>0</v>
      </c>
      <c r="K73" s="287">
        <f>IF(J70&lt;&gt;0,K49/J70,0)</f>
        <v>0</v>
      </c>
      <c r="L73" s="241"/>
      <c r="M73" s="241"/>
      <c r="N73" s="241"/>
      <c r="O73" s="241"/>
      <c r="P73" s="241"/>
      <c r="Q73" s="241"/>
      <c r="R73" s="241"/>
      <c r="S73" s="241"/>
      <c r="T73" s="241"/>
      <c r="U73" s="241"/>
      <c r="V73" s="241"/>
    </row>
    <row r="74" spans="1:22" x14ac:dyDescent="0.2">
      <c r="A74" s="637"/>
      <c r="B74" s="631"/>
      <c r="C74" s="23">
        <v>2024</v>
      </c>
      <c r="D74" s="272"/>
      <c r="E74" s="250"/>
      <c r="F74" s="282"/>
      <c r="G74" s="282"/>
      <c r="H74" s="282"/>
      <c r="I74" s="283"/>
      <c r="J74" s="288">
        <f>IF(J71&lt;&gt;0,J50/J71,0)</f>
        <v>0</v>
      </c>
      <c r="K74" s="289">
        <f>IF(J71&lt;&gt;0,K50/J71,0)</f>
        <v>0</v>
      </c>
      <c r="L74" s="241"/>
      <c r="M74" s="241"/>
      <c r="N74" s="241"/>
      <c r="O74" s="241"/>
      <c r="P74" s="241"/>
      <c r="Q74" s="241"/>
      <c r="R74" s="241"/>
      <c r="S74" s="241"/>
      <c r="T74" s="241"/>
      <c r="U74" s="241"/>
      <c r="V74" s="241"/>
    </row>
    <row r="75" spans="1:22" ht="13.5" thickBot="1" x14ac:dyDescent="0.25">
      <c r="A75" s="638"/>
      <c r="B75" s="632"/>
      <c r="C75" s="24">
        <v>2025</v>
      </c>
      <c r="D75" s="277"/>
      <c r="E75" s="242"/>
      <c r="F75" s="284"/>
      <c r="G75" s="284"/>
      <c r="H75" s="284"/>
      <c r="I75" s="285"/>
      <c r="J75" s="290">
        <f>IF(J72&lt;&gt;0,J51/J72,0)</f>
        <v>47.386138613861384</v>
      </c>
      <c r="K75" s="291">
        <f>IF(J72&lt;&gt;0,K51/J72,0)</f>
        <v>42.029702970297031</v>
      </c>
      <c r="L75" s="241"/>
      <c r="M75" s="241"/>
      <c r="N75" s="241"/>
      <c r="O75" s="241"/>
      <c r="P75" s="241"/>
      <c r="Q75" s="241"/>
      <c r="R75" s="241"/>
      <c r="S75" s="241"/>
      <c r="T75" s="241"/>
      <c r="U75" s="241"/>
      <c r="V75" s="241"/>
    </row>
    <row r="76" spans="1:22" s="6" customFormat="1" ht="33.75" customHeight="1" x14ac:dyDescent="0.2"/>
    <row r="77" spans="1:22" s="6" customFormat="1" x14ac:dyDescent="0.2">
      <c r="A77" s="7" t="s">
        <v>858</v>
      </c>
      <c r="C77" s="301"/>
    </row>
    <row r="78" spans="1:22" s="6" customFormat="1" x14ac:dyDescent="0.2">
      <c r="A78" s="7" t="s">
        <v>849</v>
      </c>
      <c r="C78" s="301"/>
      <c r="H78" s="7" t="s">
        <v>63</v>
      </c>
      <c r="M78" s="7" t="s">
        <v>28</v>
      </c>
    </row>
    <row r="79" spans="1:22" s="6" customFormat="1" x14ac:dyDescent="0.2">
      <c r="A79" s="7" t="s">
        <v>857</v>
      </c>
      <c r="C79" s="7"/>
      <c r="J79" s="6" t="s">
        <v>848</v>
      </c>
      <c r="P79" s="6" t="s">
        <v>850</v>
      </c>
    </row>
    <row r="80" spans="1:22" s="6" customFormat="1" x14ac:dyDescent="0.2">
      <c r="P80" s="6" t="s">
        <v>29</v>
      </c>
    </row>
    <row r="81" s="6" customFormat="1" x14ac:dyDescent="0.2"/>
    <row r="82" s="6" customFormat="1" x14ac:dyDescent="0.2"/>
    <row r="83" s="6" customFormat="1" x14ac:dyDescent="0.2"/>
    <row r="84" s="6" customFormat="1" x14ac:dyDescent="0.2"/>
    <row r="85" s="6" customFormat="1" x14ac:dyDescent="0.2"/>
    <row r="86" s="6" customFormat="1" x14ac:dyDescent="0.2"/>
    <row r="87" s="6" customFormat="1" x14ac:dyDescent="0.2"/>
    <row r="88" s="6" customFormat="1" x14ac:dyDescent="0.2"/>
    <row r="89" s="6" customFormat="1" x14ac:dyDescent="0.2"/>
    <row r="90" s="6" customFormat="1" x14ac:dyDescent="0.2"/>
    <row r="91" s="6" customFormat="1" x14ac:dyDescent="0.2"/>
    <row r="92" s="6" customFormat="1" x14ac:dyDescent="0.2"/>
    <row r="93" s="6" customFormat="1" x14ac:dyDescent="0.2"/>
    <row r="94" s="6" customFormat="1" x14ac:dyDescent="0.2"/>
    <row r="95" s="6" customFormat="1" x14ac:dyDescent="0.2"/>
    <row r="96" s="6" customFormat="1" x14ac:dyDescent="0.2"/>
    <row r="97" s="6" customFormat="1" x14ac:dyDescent="0.2"/>
    <row r="98" s="6" customFormat="1" x14ac:dyDescent="0.2"/>
    <row r="99" s="6" customFormat="1" x14ac:dyDescent="0.2"/>
    <row r="100" s="6" customFormat="1" x14ac:dyDescent="0.2"/>
    <row r="101" s="6" customFormat="1" x14ac:dyDescent="0.2"/>
    <row r="126" spans="3:14" x14ac:dyDescent="0.2">
      <c r="C126" s="293"/>
      <c r="D126" s="293"/>
      <c r="E126" s="293"/>
      <c r="F126" s="293"/>
      <c r="G126" s="293"/>
      <c r="H126" s="293"/>
      <c r="I126" s="293"/>
      <c r="J126" s="293"/>
      <c r="K126" s="293"/>
      <c r="L126" s="293"/>
      <c r="M126" s="293"/>
      <c r="N126" s="293"/>
    </row>
    <row r="137" spans="11:14" x14ac:dyDescent="0.2">
      <c r="K137" s="293"/>
      <c r="L137" s="293"/>
      <c r="M137" s="293"/>
      <c r="N137" s="293"/>
    </row>
    <row r="138" spans="11:14" x14ac:dyDescent="0.2">
      <c r="K138" s="293"/>
      <c r="L138" s="293"/>
      <c r="M138" s="293"/>
      <c r="N138" s="293"/>
    </row>
    <row r="139" spans="11:14" x14ac:dyDescent="0.2">
      <c r="K139" s="293"/>
      <c r="L139" s="293"/>
      <c r="M139" s="293"/>
      <c r="N139" s="293"/>
    </row>
    <row r="140" spans="11:14" x14ac:dyDescent="0.2">
      <c r="K140" s="293"/>
      <c r="L140" s="293"/>
      <c r="M140" s="293"/>
      <c r="N140" s="293"/>
    </row>
  </sheetData>
  <sheetProtection password="DC4B" sheet="1" objects="1" scenarios="1" formatColumns="0" formatRows="0"/>
  <mergeCells count="71">
    <mergeCell ref="T3:T5"/>
    <mergeCell ref="U3:U5"/>
    <mergeCell ref="L4:M4"/>
    <mergeCell ref="P4:P5"/>
    <mergeCell ref="Q4:Q5"/>
    <mergeCell ref="R4:R5"/>
    <mergeCell ref="K3:M3"/>
    <mergeCell ref="O3:S3"/>
    <mergeCell ref="A7:A9"/>
    <mergeCell ref="B7:B9"/>
    <mergeCell ref="A10:A12"/>
    <mergeCell ref="B10:B12"/>
    <mergeCell ref="A13:A15"/>
    <mergeCell ref="B13:B15"/>
    <mergeCell ref="A16:A18"/>
    <mergeCell ref="B16:B18"/>
    <mergeCell ref="A19:A21"/>
    <mergeCell ref="B19:B21"/>
    <mergeCell ref="A22:A24"/>
    <mergeCell ref="B22:B24"/>
    <mergeCell ref="A25:A27"/>
    <mergeCell ref="B25:B27"/>
    <mergeCell ref="A28:A30"/>
    <mergeCell ref="B28:B30"/>
    <mergeCell ref="A31:A33"/>
    <mergeCell ref="B31:B33"/>
    <mergeCell ref="A34:A36"/>
    <mergeCell ref="B34:B36"/>
    <mergeCell ref="A37:A39"/>
    <mergeCell ref="B37:B39"/>
    <mergeCell ref="A40:A42"/>
    <mergeCell ref="B40:B42"/>
    <mergeCell ref="A43:A45"/>
    <mergeCell ref="B43:B45"/>
    <mergeCell ref="A46:A48"/>
    <mergeCell ref="B46:B48"/>
    <mergeCell ref="A73:A75"/>
    <mergeCell ref="B73:B75"/>
    <mergeCell ref="A61:A63"/>
    <mergeCell ref="B61:B63"/>
    <mergeCell ref="A64:A66"/>
    <mergeCell ref="B64:B66"/>
    <mergeCell ref="A67:A69"/>
    <mergeCell ref="B67:B69"/>
    <mergeCell ref="R54:V54"/>
    <mergeCell ref="A70:A72"/>
    <mergeCell ref="B70:B72"/>
    <mergeCell ref="A49:A51"/>
    <mergeCell ref="B49:B51"/>
    <mergeCell ref="A52:A54"/>
    <mergeCell ref="B52:B54"/>
    <mergeCell ref="A55:A57"/>
    <mergeCell ref="B55:B57"/>
    <mergeCell ref="A58:A60"/>
    <mergeCell ref="B58:B60"/>
    <mergeCell ref="B1:J1"/>
    <mergeCell ref="G4:G5"/>
    <mergeCell ref="F3:G3"/>
    <mergeCell ref="O4:O5"/>
    <mergeCell ref="S4:S5"/>
    <mergeCell ref="N3:N5"/>
    <mergeCell ref="J3:J5"/>
    <mergeCell ref="K4:K5"/>
    <mergeCell ref="A2:B2"/>
    <mergeCell ref="N1:P1"/>
    <mergeCell ref="C2:M2"/>
    <mergeCell ref="D3:D5"/>
    <mergeCell ref="E3:E5"/>
    <mergeCell ref="H3:H5"/>
    <mergeCell ref="F4:F5"/>
    <mergeCell ref="A3:B5"/>
  </mergeCells>
  <hyperlinks>
    <hyperlink ref="A2:B2" location="'Списък Приложения'!A1" display="НАЗАД"/>
  </hyperlinks>
  <printOptions horizontalCentered="1"/>
  <pageMargins left="0" right="0" top="0" bottom="0" header="0" footer="0"/>
  <pageSetup paperSize="9" scale="69" orientation="landscape" r:id="rId1"/>
  <rowBreaks count="1" manualBreakCount="1">
    <brk id="51" max="16383" man="1"/>
  </rowBreaks>
  <extLst>
    <ext xmlns:x14="http://schemas.microsoft.com/office/spreadsheetml/2009/9/main" uri="{78C0D931-6437-407d-A8EE-F0AAD7539E65}">
      <x14:conditionalFormattings>
        <x14:conditionalFormatting xmlns:xm="http://schemas.microsoft.com/office/excel/2006/main">
          <x14:cfRule type="cellIs" priority="125" stopIfTrue="1" operator="notEqual" id="{2A77F751-B131-4534-9BDC-AE0A741257BE}">
            <xm:f>'6.Прил 3_ГДиАД-съдии'!$AM$9</xm:f>
            <x14:dxf>
              <fill>
                <patternFill>
                  <bgColor rgb="FFFF0000"/>
                </patternFill>
              </fill>
            </x14:dxf>
          </x14:cfRule>
          <xm:sqref>O27</xm:sqref>
        </x14:conditionalFormatting>
        <x14:conditionalFormatting xmlns:xm="http://schemas.microsoft.com/office/excel/2006/main">
          <x14:cfRule type="cellIs" priority="120" stopIfTrue="1" operator="notEqual" id="{B9CECDAB-014B-44B6-AFDF-C80D39BF1E39}">
            <xm:f>'6.Прил 3_ГДиАД-съдии'!$AN$9</xm:f>
            <x14:dxf>
              <fill>
                <patternFill>
                  <bgColor rgb="FFFF0000"/>
                </patternFill>
              </fill>
            </x14:dxf>
          </x14:cfRule>
          <xm:sqref>O9</xm:sqref>
        </x14:conditionalFormatting>
        <x14:conditionalFormatting xmlns:xm="http://schemas.microsoft.com/office/excel/2006/main">
          <x14:cfRule type="cellIs" priority="118" stopIfTrue="1" operator="notEqual" id="{73A9D04E-0241-4CCD-A51E-62DFACCC17DB}">
            <xm:f>'6.Прил 3_ГДиАД-съдии'!$T$9</xm:f>
            <x14:dxf>
              <fill>
                <patternFill>
                  <bgColor rgb="FFFF0000"/>
                </patternFill>
              </fill>
            </x14:dxf>
          </x14:cfRule>
          <xm:sqref>J12</xm:sqref>
        </x14:conditionalFormatting>
        <x14:conditionalFormatting xmlns:xm="http://schemas.microsoft.com/office/excel/2006/main">
          <x14:cfRule type="cellIs" priority="116" stopIfTrue="1" operator="notEqual" id="{7E6C04D6-F096-4A28-BAFC-B069F7349CF3}">
            <xm:f>'6.Прил 3_ГДиАД-съдии'!$AO$9</xm:f>
            <x14:dxf>
              <fill>
                <patternFill>
                  <bgColor rgb="FFFF0000"/>
                </patternFill>
              </fill>
            </x14:dxf>
          </x14:cfRule>
          <xm:sqref>O12</xm:sqref>
        </x14:conditionalFormatting>
        <x14:conditionalFormatting xmlns:xm="http://schemas.microsoft.com/office/excel/2006/main">
          <x14:cfRule type="cellIs" priority="112" stopIfTrue="1" operator="notEqual" id="{EE5A6B89-DE52-42B5-866A-DB8C531BCDC7}">
            <xm:f>'6.Прил 3_ГДиАД-съдии'!$AP$9</xm:f>
            <x14:dxf>
              <fill>
                <patternFill>
                  <bgColor rgb="FFFF0000"/>
                </patternFill>
              </fill>
            </x14:dxf>
          </x14:cfRule>
          <xm:sqref>O15</xm:sqref>
        </x14:conditionalFormatting>
        <x14:conditionalFormatting xmlns:xm="http://schemas.microsoft.com/office/excel/2006/main">
          <x14:cfRule type="cellIs" priority="108" stopIfTrue="1" operator="notEqual" id="{5AB11A5B-4209-4F81-A911-A3413D1E5681}">
            <xm:f>'6.Прил 3_ГДиАД-съдии'!$AQ$9</xm:f>
            <x14:dxf>
              <fill>
                <patternFill>
                  <bgColor rgb="FFFF0000"/>
                </patternFill>
              </fill>
            </x14:dxf>
          </x14:cfRule>
          <xm:sqref>O18</xm:sqref>
        </x14:conditionalFormatting>
        <x14:conditionalFormatting xmlns:xm="http://schemas.microsoft.com/office/excel/2006/main">
          <x14:cfRule type="cellIs" priority="104" stopIfTrue="1" operator="notEqual" id="{18306EEC-E111-48BB-A9F6-ED3289398132}">
            <xm:f>'6.Прил 3_ГДиАД-съдии'!$AR$9</xm:f>
            <x14:dxf>
              <fill>
                <patternFill>
                  <bgColor rgb="FFFF0000"/>
                </patternFill>
              </fill>
            </x14:dxf>
          </x14:cfRule>
          <xm:sqref>O21</xm:sqref>
        </x14:conditionalFormatting>
        <x14:conditionalFormatting xmlns:xm="http://schemas.microsoft.com/office/excel/2006/main">
          <x14:cfRule type="cellIs" priority="96" stopIfTrue="1" operator="notEqual" id="{5831E442-EE93-4EC5-8928-2089FAA15777}">
            <xm:f>'6.Прил 3_ГДиАД-съдии'!$AS$9</xm:f>
            <x14:dxf>
              <fill>
                <patternFill>
                  <bgColor rgb="FFFF0000"/>
                </patternFill>
              </fill>
            </x14:dxf>
          </x14:cfRule>
          <xm:sqref>O24</xm:sqref>
        </x14:conditionalFormatting>
        <x14:conditionalFormatting xmlns:xm="http://schemas.microsoft.com/office/excel/2006/main">
          <x14:cfRule type="cellIs" priority="92" stopIfTrue="1" operator="notEqual" id="{41708E8E-7A6D-48E9-A8BF-D96126C49F6D}">
            <xm:f>'4.Прил 3_НД-съдии'!$AI$8</xm:f>
            <x14:dxf>
              <fill>
                <patternFill>
                  <bgColor rgb="FFFF0000"/>
                </patternFill>
              </fill>
            </x14:dxf>
          </x14:cfRule>
          <xm:sqref>O30</xm:sqref>
        </x14:conditionalFormatting>
        <x14:conditionalFormatting xmlns:xm="http://schemas.microsoft.com/office/excel/2006/main">
          <x14:cfRule type="cellIs" priority="88" stopIfTrue="1" operator="notEqual" id="{D2E3E41D-5A52-4A3F-B362-B53DE45CDC2C}">
            <xm:f>'4.Прил 3_НД-съдии'!$AJ$8</xm:f>
            <x14:dxf>
              <fill>
                <patternFill>
                  <bgColor rgb="FFFF0000"/>
                </patternFill>
              </fill>
            </x14:dxf>
          </x14:cfRule>
          <xm:sqref>O33</xm:sqref>
        </x14:conditionalFormatting>
        <x14:conditionalFormatting xmlns:xm="http://schemas.microsoft.com/office/excel/2006/main">
          <x14:cfRule type="cellIs" priority="84" stopIfTrue="1" operator="notEqual" id="{CF54F441-32D7-47F0-9222-8DA857C063F3}">
            <xm:f>'4.Прил 3_НД-съдии'!$AK$8</xm:f>
            <x14:dxf>
              <fill>
                <patternFill>
                  <bgColor rgb="FFFF0000"/>
                </patternFill>
              </fill>
            </x14:dxf>
          </x14:cfRule>
          <xm:sqref>O36</xm:sqref>
        </x14:conditionalFormatting>
        <x14:conditionalFormatting xmlns:xm="http://schemas.microsoft.com/office/excel/2006/main">
          <x14:cfRule type="cellIs" priority="80" stopIfTrue="1" operator="notEqual" id="{DCBA76A8-0788-4048-BC39-4B18BD1885C4}">
            <xm:f>'4.Прил 3_НД-съдии'!$AM$8</xm:f>
            <x14:dxf>
              <fill>
                <patternFill>
                  <bgColor rgb="FFFF0000"/>
                </patternFill>
              </fill>
            </x14:dxf>
          </x14:cfRule>
          <xm:sqref>O45</xm:sqref>
        </x14:conditionalFormatting>
        <x14:conditionalFormatting xmlns:xm="http://schemas.microsoft.com/office/excel/2006/main">
          <x14:cfRule type="cellIs" priority="129" stopIfTrue="1" operator="notEqual" id="{F2FFF26C-C371-49F4-A633-E4F21EB2B118}">
            <xm:f>'6.Прил 3_ГДиАД-съдии'!$R$9</xm:f>
            <x14:dxf>
              <fill>
                <patternFill>
                  <bgColor rgb="FFFF0000"/>
                </patternFill>
              </fill>
            </x14:dxf>
          </x14:cfRule>
          <xm:sqref>J27</xm:sqref>
        </x14:conditionalFormatting>
        <x14:conditionalFormatting xmlns:xm="http://schemas.microsoft.com/office/excel/2006/main">
          <x14:cfRule type="cellIs" priority="128" stopIfTrue="1" operator="notEqual" id="{B647A511-DD48-49B7-AD61-939D644580A5}">
            <xm:f>'6.Прил 3_ГДиАД-съдии'!$Y$9</xm:f>
            <x14:dxf>
              <fill>
                <patternFill>
                  <bgColor rgb="FFFF0000"/>
                </patternFill>
              </fill>
            </x14:dxf>
          </x14:cfRule>
          <xm:sqref>K27</xm:sqref>
        </x14:conditionalFormatting>
        <x14:conditionalFormatting xmlns:xm="http://schemas.microsoft.com/office/excel/2006/main">
          <x14:cfRule type="cellIs" priority="124" stopIfTrue="1" operator="notEqual" id="{52B4E2A0-F859-4688-A4DF-22D2A373C5DE}">
            <xm:f>'6.Прил 3_ГДиАД-съдии'!$BA$9</xm:f>
            <x14:dxf>
              <fill>
                <patternFill>
                  <bgColor rgb="FFFF0000"/>
                </patternFill>
              </fill>
            </x14:dxf>
          </x14:cfRule>
          <xm:sqref>U27</xm:sqref>
        </x14:conditionalFormatting>
        <x14:conditionalFormatting xmlns:xm="http://schemas.microsoft.com/office/excel/2006/main">
          <x14:cfRule type="cellIs" priority="122" stopIfTrue="1" operator="notEqual" id="{FCD9F0DC-C320-427C-9121-2ECA3354712B}">
            <xm:f>'6.Прил 3_ГДиАД-съдии'!$S$9</xm:f>
            <x14:dxf>
              <fill>
                <patternFill>
                  <bgColor rgb="FFFF0000"/>
                </patternFill>
              </fill>
            </x14:dxf>
          </x14:cfRule>
          <xm:sqref>J9</xm:sqref>
        </x14:conditionalFormatting>
        <x14:conditionalFormatting xmlns:xm="http://schemas.microsoft.com/office/excel/2006/main">
          <x14:cfRule type="cellIs" priority="121" stopIfTrue="1" operator="notEqual" id="{9152B3C6-B24E-496B-9DC9-FBB920B0DEF7}">
            <xm:f>'6.Прил 3_ГДиАД-съдии'!$Z$9</xm:f>
            <x14:dxf>
              <fill>
                <patternFill>
                  <bgColor rgb="FFFF0000"/>
                </patternFill>
              </fill>
            </x14:dxf>
          </x14:cfRule>
          <xm:sqref>K9</xm:sqref>
        </x14:conditionalFormatting>
        <x14:conditionalFormatting xmlns:xm="http://schemas.microsoft.com/office/excel/2006/main">
          <x14:cfRule type="cellIs" priority="119" stopIfTrue="1" operator="notEqual" id="{E9353AA5-6E56-454B-9AE2-A2163A83FA79}">
            <xm:f>'6.Прил 3_ГДиАД-съдии'!$BB$9</xm:f>
            <x14:dxf>
              <fill>
                <patternFill>
                  <bgColor rgb="FFFF0000"/>
                </patternFill>
              </fill>
            </x14:dxf>
          </x14:cfRule>
          <xm:sqref>U9</xm:sqref>
        </x14:conditionalFormatting>
        <x14:conditionalFormatting xmlns:xm="http://schemas.microsoft.com/office/excel/2006/main">
          <x14:cfRule type="cellIs" priority="117" stopIfTrue="1" operator="notEqual" id="{CC5B34F3-BA12-4810-9EAB-393C6D85E6E8}">
            <xm:f>'6.Прил 3_ГДиАД-съдии'!$AA$9</xm:f>
            <x14:dxf>
              <fill>
                <patternFill>
                  <bgColor rgb="FFFF0000"/>
                </patternFill>
              </fill>
            </x14:dxf>
          </x14:cfRule>
          <xm:sqref>K12</xm:sqref>
        </x14:conditionalFormatting>
        <x14:conditionalFormatting xmlns:xm="http://schemas.microsoft.com/office/excel/2006/main">
          <x14:cfRule type="cellIs" priority="114" stopIfTrue="1" operator="notEqual" id="{10DD0A5E-87CE-4BAF-B4B2-A01C22FF354D}">
            <xm:f>'6.Прил 3_ГДиАД-съдии'!$U$9</xm:f>
            <x14:dxf>
              <fill>
                <patternFill>
                  <bgColor rgb="FFFF0000"/>
                </patternFill>
              </fill>
            </x14:dxf>
          </x14:cfRule>
          <xm:sqref>J15</xm:sqref>
        </x14:conditionalFormatting>
        <x14:conditionalFormatting xmlns:xm="http://schemas.microsoft.com/office/excel/2006/main">
          <x14:cfRule type="cellIs" priority="110" stopIfTrue="1" operator="notEqual" id="{5E26A902-244C-4C95-9317-A2C8F08A6F60}">
            <xm:f>'6.Прил 3_ГДиАД-съдии'!$V$9</xm:f>
            <x14:dxf>
              <fill>
                <patternFill>
                  <bgColor rgb="FFFF0000"/>
                </patternFill>
              </fill>
            </x14:dxf>
          </x14:cfRule>
          <xm:sqref>J18</xm:sqref>
        </x14:conditionalFormatting>
        <x14:conditionalFormatting xmlns:xm="http://schemas.microsoft.com/office/excel/2006/main">
          <x14:cfRule type="cellIs" priority="106" stopIfTrue="1" operator="notEqual" id="{F1F4242A-95E7-498B-9C10-6979495BCCAC}">
            <xm:f>'6.Прил 3_ГДиАД-съдии'!$W$9</xm:f>
            <x14:dxf>
              <fill>
                <patternFill>
                  <bgColor rgb="FFFF0000"/>
                </patternFill>
              </fill>
            </x14:dxf>
          </x14:cfRule>
          <xm:sqref>J21</xm:sqref>
        </x14:conditionalFormatting>
        <x14:conditionalFormatting xmlns:xm="http://schemas.microsoft.com/office/excel/2006/main">
          <x14:cfRule type="cellIs" priority="105" stopIfTrue="1" operator="notEqual" id="{B75FF5D9-A4F8-4F69-8309-BA907E2B7B7C}">
            <xm:f>'6.Прил 3_ГДиАД-съдии'!$AD$9</xm:f>
            <x14:dxf>
              <fill>
                <patternFill>
                  <bgColor rgb="FFFF0000"/>
                </patternFill>
              </fill>
            </x14:dxf>
          </x14:cfRule>
          <xm:sqref>K21</xm:sqref>
        </x14:conditionalFormatting>
        <x14:conditionalFormatting xmlns:xm="http://schemas.microsoft.com/office/excel/2006/main">
          <x14:cfRule type="cellIs" priority="98" stopIfTrue="1" operator="notEqual" id="{F9262CDE-DCFB-47F6-9BEA-838A6180B472}">
            <xm:f>'6.Прил 3_ГДиАД-съдии'!$X$9</xm:f>
            <x14:dxf>
              <fill>
                <patternFill>
                  <bgColor rgb="FFFF0000"/>
                </patternFill>
              </fill>
            </x14:dxf>
          </x14:cfRule>
          <xm:sqref>J24</xm:sqref>
        </x14:conditionalFormatting>
        <x14:conditionalFormatting xmlns:xm="http://schemas.microsoft.com/office/excel/2006/main">
          <x14:cfRule type="cellIs" priority="94" stopIfTrue="1" operator="notEqual" id="{E478565F-81C0-4CF6-915A-EFD2D4BE4228}">
            <xm:f>'4.Прил 3_НД-съдии'!$Q$8</xm:f>
            <x14:dxf>
              <fill>
                <patternFill>
                  <bgColor rgb="FFFF0000"/>
                </patternFill>
              </fill>
            </x14:dxf>
          </x14:cfRule>
          <xm:sqref>J30</xm:sqref>
        </x14:conditionalFormatting>
        <x14:conditionalFormatting xmlns:xm="http://schemas.microsoft.com/office/excel/2006/main">
          <x14:cfRule type="cellIs" priority="93" stopIfTrue="1" operator="notEqual" id="{F5C05880-B8A7-4946-AC51-09B53334FB8F}">
            <xm:f>'4.Прил 3_НД-съдии'!$W$8</xm:f>
            <x14:dxf>
              <fill>
                <patternFill>
                  <bgColor rgb="FFFF0000"/>
                </patternFill>
              </fill>
            </x14:dxf>
          </x14:cfRule>
          <xm:sqref>K30</xm:sqref>
        </x14:conditionalFormatting>
        <x14:conditionalFormatting xmlns:xm="http://schemas.microsoft.com/office/excel/2006/main">
          <x14:cfRule type="cellIs" priority="86" stopIfTrue="1" operator="notEqual" id="{666EDDB4-96D1-4201-BB60-8DA28B368044}">
            <xm:f>'4.Прил 3_НД-съдии'!$S$8</xm:f>
            <x14:dxf>
              <fill>
                <patternFill>
                  <bgColor rgb="FFFF0000"/>
                </patternFill>
              </fill>
            </x14:dxf>
          </x14:cfRule>
          <xm:sqref>J36</xm:sqref>
        </x14:conditionalFormatting>
        <x14:conditionalFormatting xmlns:xm="http://schemas.microsoft.com/office/excel/2006/main">
          <x14:cfRule type="cellIs" priority="82" stopIfTrue="1" operator="notEqual" id="{5EA6F937-4A27-4D07-A7A7-EC7B38E635DD}">
            <xm:f>'4.Прил 3_НД-съдии'!$U$8</xm:f>
            <x14:dxf>
              <fill>
                <patternFill>
                  <bgColor rgb="FFFF0000"/>
                </patternFill>
              </fill>
            </x14:dxf>
          </x14:cfRule>
          <xm:sqref>J45</xm:sqref>
        </x14:conditionalFormatting>
        <x14:conditionalFormatting xmlns:xm="http://schemas.microsoft.com/office/excel/2006/main">
          <x14:cfRule type="cellIs" priority="81" stopIfTrue="1" operator="notEqual" id="{C730B499-2F10-4927-BE70-BC272D001394}">
            <xm:f>'4.Прил 3_НД-съдии'!$AA$8</xm:f>
            <x14:dxf>
              <fill>
                <patternFill>
                  <bgColor rgb="FFFF0000"/>
                </patternFill>
              </fill>
            </x14:dxf>
          </x14:cfRule>
          <xm:sqref>K45</xm:sqref>
        </x14:conditionalFormatting>
        <x14:conditionalFormatting xmlns:xm="http://schemas.microsoft.com/office/excel/2006/main">
          <x14:cfRule type="cellIs" priority="45" stopIfTrue="1" operator="notEqual" id="{4C6B0D4F-9296-4D6E-9517-150C4922E575}">
            <xm:f>'4.Прил 3_НД-съдии'!$R$8</xm:f>
            <x14:dxf>
              <fill>
                <patternFill>
                  <bgColor rgb="FFFF0000"/>
                </patternFill>
              </fill>
            </x14:dxf>
          </x14:cfRule>
          <xm:sqref>J33</xm:sqref>
        </x14:conditionalFormatting>
        <x14:conditionalFormatting xmlns:xm="http://schemas.microsoft.com/office/excel/2006/main">
          <x14:cfRule type="cellIs" priority="44" stopIfTrue="1" operator="notEqual" id="{A56B9F55-E55D-4E5A-B2F8-CB9F4F79F16D}">
            <xm:f>'4.Прил 3_НД-съдии'!$P$8</xm:f>
            <x14:dxf>
              <fill>
                <patternFill>
                  <bgColor rgb="FFFF0000"/>
                </patternFill>
              </fill>
            </x14:dxf>
          </x14:cfRule>
          <xm:sqref>J48</xm:sqref>
        </x14:conditionalFormatting>
        <x14:conditionalFormatting xmlns:xm="http://schemas.microsoft.com/office/excel/2006/main">
          <x14:cfRule type="cellIs" priority="43" stopIfTrue="1" operator="notEqual" id="{2DCB0F37-540C-4C9D-9CC0-792F373F82A2}">
            <xm:f>'6.Прил 3_ГДиАД-съдии'!$AB$9</xm:f>
            <x14:dxf>
              <fill>
                <patternFill>
                  <bgColor rgb="FFFF0000"/>
                </patternFill>
              </fill>
            </x14:dxf>
          </x14:cfRule>
          <xm:sqref>K15</xm:sqref>
        </x14:conditionalFormatting>
        <x14:conditionalFormatting xmlns:xm="http://schemas.microsoft.com/office/excel/2006/main">
          <x14:cfRule type="cellIs" priority="42" stopIfTrue="1" operator="notEqual" id="{15A7517F-894E-4A60-8D21-0F3E985A8F6B}">
            <xm:f>'6.Прил 3_ГДиАД-съдии'!$AC$9</xm:f>
            <x14:dxf>
              <fill>
                <patternFill>
                  <bgColor rgb="FFFF0000"/>
                </patternFill>
              </fill>
            </x14:dxf>
          </x14:cfRule>
          <xm:sqref>K18</xm:sqref>
        </x14:conditionalFormatting>
        <x14:conditionalFormatting xmlns:xm="http://schemas.microsoft.com/office/excel/2006/main">
          <x14:cfRule type="cellIs" priority="40" stopIfTrue="1" operator="notEqual" id="{0A188652-C2A9-45AF-91CA-5BE63FE22A81}">
            <xm:f>'6.Прил 3_ГДиАД-съдии'!$AE$9</xm:f>
            <x14:dxf>
              <fill>
                <patternFill>
                  <bgColor rgb="FFFF0000"/>
                </patternFill>
              </fill>
            </x14:dxf>
          </x14:cfRule>
          <xm:sqref>K24</xm:sqref>
        </x14:conditionalFormatting>
        <x14:conditionalFormatting xmlns:xm="http://schemas.microsoft.com/office/excel/2006/main">
          <x14:cfRule type="cellIs" priority="39" stopIfTrue="1" operator="notEqual" id="{0451905C-D1E2-440E-9CE9-AFE2ED1D747E}">
            <xm:f>'4.Прил 3_НД-съдии'!$X$8</xm:f>
            <x14:dxf>
              <fill>
                <patternFill>
                  <bgColor rgb="FFFF0000"/>
                </patternFill>
              </fill>
            </x14:dxf>
          </x14:cfRule>
          <xm:sqref>K33</xm:sqref>
        </x14:conditionalFormatting>
        <x14:conditionalFormatting xmlns:xm="http://schemas.microsoft.com/office/excel/2006/main">
          <x14:cfRule type="cellIs" priority="38" stopIfTrue="1" operator="notEqual" id="{F9F2BB26-876B-44E5-A7E2-DB77BCE4509B}">
            <xm:f>'4.Прил 3_НД-съдии'!$Y$8</xm:f>
            <x14:dxf>
              <fill>
                <patternFill>
                  <bgColor rgb="FFFF0000"/>
                </patternFill>
              </fill>
            </x14:dxf>
          </x14:cfRule>
          <xm:sqref>K36</xm:sqref>
        </x14:conditionalFormatting>
        <x14:conditionalFormatting xmlns:xm="http://schemas.microsoft.com/office/excel/2006/main">
          <x14:cfRule type="cellIs" priority="37" stopIfTrue="1" operator="notEqual" id="{BFE11B40-5BA6-43CE-B5C9-18FD12C1B035}">
            <xm:f>'4.Прил 3_НД-съдии'!$V$8</xm:f>
            <x14:dxf>
              <fill>
                <patternFill>
                  <bgColor rgb="FFFF0000"/>
                </patternFill>
              </fill>
            </x14:dxf>
          </x14:cfRule>
          <xm:sqref>K48</xm:sqref>
        </x14:conditionalFormatting>
        <x14:conditionalFormatting xmlns:xm="http://schemas.microsoft.com/office/excel/2006/main">
          <x14:cfRule type="cellIs" priority="36" operator="notEqual" id="{D2205079-A819-4064-AA87-06A4170ECEA4}">
            <xm:f>'6.Прил 3_ГДиАД-съдии'!$L$9</xm:f>
            <x14:dxf>
              <fill>
                <patternFill>
                  <bgColor rgb="FFFF0000"/>
                </patternFill>
              </fill>
            </x14:dxf>
          </x14:cfRule>
          <xm:sqref>I9</xm:sqref>
        </x14:conditionalFormatting>
        <x14:conditionalFormatting xmlns:xm="http://schemas.microsoft.com/office/excel/2006/main">
          <x14:cfRule type="cellIs" priority="35" operator="notEqual" id="{C145FE92-B969-4727-9A60-4709C0603E8E}">
            <xm:f>'6.Прил 3_ГДиАД-съдии'!$M$9</xm:f>
            <x14:dxf>
              <fill>
                <patternFill>
                  <bgColor rgb="FFFF0000"/>
                </patternFill>
              </fill>
            </x14:dxf>
          </x14:cfRule>
          <xm:sqref>I12</xm:sqref>
        </x14:conditionalFormatting>
        <x14:conditionalFormatting xmlns:xm="http://schemas.microsoft.com/office/excel/2006/main">
          <x14:cfRule type="cellIs" priority="34" operator="notEqual" id="{41A94599-1A70-43D0-A068-E4AD491FB5A4}">
            <xm:f>'6.Прил 3_ГДиАД-съдии'!$N$9</xm:f>
            <x14:dxf>
              <fill>
                <patternFill>
                  <bgColor rgb="FFFF0000"/>
                </patternFill>
              </fill>
            </x14:dxf>
          </x14:cfRule>
          <xm:sqref>I15</xm:sqref>
        </x14:conditionalFormatting>
        <x14:conditionalFormatting xmlns:xm="http://schemas.microsoft.com/office/excel/2006/main">
          <x14:cfRule type="cellIs" priority="33" operator="notEqual" id="{F59A58CF-2817-4305-B3C4-CFE4949C2DCF}">
            <xm:f>'6.Прил 3_ГДиАД-съдии'!$O$9</xm:f>
            <x14:dxf>
              <fill>
                <patternFill>
                  <bgColor rgb="FFFF0000"/>
                </patternFill>
              </fill>
            </x14:dxf>
          </x14:cfRule>
          <xm:sqref>I18</xm:sqref>
        </x14:conditionalFormatting>
        <x14:conditionalFormatting xmlns:xm="http://schemas.microsoft.com/office/excel/2006/main">
          <x14:cfRule type="cellIs" priority="32" operator="notEqual" id="{8BA21ACE-D0A3-47CE-B2B2-B362D66D5600}">
            <xm:f>'6.Прил 3_ГДиАД-съдии'!$P$9</xm:f>
            <x14:dxf>
              <fill>
                <patternFill>
                  <bgColor rgb="FFFF0000"/>
                </patternFill>
              </fill>
            </x14:dxf>
          </x14:cfRule>
          <xm:sqref>I21</xm:sqref>
        </x14:conditionalFormatting>
        <x14:conditionalFormatting xmlns:xm="http://schemas.microsoft.com/office/excel/2006/main">
          <x14:cfRule type="cellIs" priority="30" operator="notEqual" id="{429B8D8B-5A11-475D-862E-35E16839B23A}">
            <xm:f>'6.Прил 3_ГДиАД-съдии'!$Q$9</xm:f>
            <x14:dxf>
              <fill>
                <patternFill>
                  <bgColor rgb="FFFF0000"/>
                </patternFill>
              </fill>
            </x14:dxf>
          </x14:cfRule>
          <xm:sqref>I24</xm:sqref>
        </x14:conditionalFormatting>
        <x14:conditionalFormatting xmlns:xm="http://schemas.microsoft.com/office/excel/2006/main">
          <x14:cfRule type="cellIs" priority="29" stopIfTrue="1" operator="notEqual" id="{3952DEC2-FDAB-4717-AB18-17A98C3DE7F7}">
            <xm:f>'6.Прил 3_ГДиАД-съдии'!$K$9</xm:f>
            <x14:dxf>
              <fill>
                <patternFill>
                  <bgColor rgb="FFFF0000"/>
                </patternFill>
              </fill>
            </x14:dxf>
          </x14:cfRule>
          <xm:sqref>I27</xm:sqref>
        </x14:conditionalFormatting>
        <x14:conditionalFormatting xmlns:xm="http://schemas.microsoft.com/office/excel/2006/main">
          <x14:cfRule type="cellIs" priority="28" stopIfTrue="1" operator="notEqual" id="{69D95584-F12A-405F-93C9-EDAADACFBD09}">
            <xm:f>'4.Прил 3_НД-съдии'!$K$8</xm:f>
            <x14:dxf>
              <fill>
                <patternFill>
                  <bgColor rgb="FFFF0000"/>
                </patternFill>
              </fill>
            </x14:dxf>
          </x14:cfRule>
          <xm:sqref>I30</xm:sqref>
        </x14:conditionalFormatting>
        <x14:conditionalFormatting xmlns:xm="http://schemas.microsoft.com/office/excel/2006/main">
          <x14:cfRule type="cellIs" priority="27" stopIfTrue="1" operator="notEqual" id="{EF47625E-A529-4AA6-952D-2C99A84B1AA4}">
            <xm:f>'4.Прил 3_НД-съдии'!$L$8</xm:f>
            <x14:dxf>
              <fill>
                <patternFill>
                  <bgColor rgb="FFFF0000"/>
                </patternFill>
              </fill>
            </x14:dxf>
          </x14:cfRule>
          <xm:sqref>I33</xm:sqref>
        </x14:conditionalFormatting>
        <x14:conditionalFormatting xmlns:xm="http://schemas.microsoft.com/office/excel/2006/main">
          <x14:cfRule type="cellIs" priority="26" stopIfTrue="1" operator="notEqual" id="{0AD23819-EC8F-4DBD-B8AB-48969BE0B503}">
            <xm:f>'4.Прил 3_НД-съдии'!$M$8</xm:f>
            <x14:dxf>
              <fill>
                <patternFill>
                  <bgColor rgb="FFFF0000"/>
                </patternFill>
              </fill>
            </x14:dxf>
          </x14:cfRule>
          <xm:sqref>I36</xm:sqref>
        </x14:conditionalFormatting>
        <x14:conditionalFormatting xmlns:xm="http://schemas.microsoft.com/office/excel/2006/main">
          <x14:cfRule type="cellIs" priority="25" stopIfTrue="1" operator="notEqual" id="{3A25D98A-D961-4D2E-94EF-5B8498FE11CF}">
            <xm:f>'4.Прил 3_НД-съдии'!$O$8</xm:f>
            <x14:dxf>
              <fill>
                <patternFill>
                  <bgColor rgb="FFFF0000"/>
                </patternFill>
              </fill>
            </x14:dxf>
          </x14:cfRule>
          <xm:sqref>I45</xm:sqref>
        </x14:conditionalFormatting>
        <x14:conditionalFormatting xmlns:xm="http://schemas.microsoft.com/office/excel/2006/main">
          <x14:cfRule type="cellIs" priority="24" stopIfTrue="1" operator="notEqual" id="{D2DA6444-1670-497B-B583-4C60881E32EE}">
            <xm:f>'4.Прил 3_НД-съдии'!$J$8</xm:f>
            <x14:dxf>
              <fill>
                <patternFill>
                  <bgColor rgb="FFFF0000"/>
                </patternFill>
              </fill>
            </x14:dxf>
          </x14:cfRule>
          <xm:sqref>I48</xm:sqref>
        </x14:conditionalFormatting>
        <x14:conditionalFormatting xmlns:xm="http://schemas.microsoft.com/office/excel/2006/main">
          <x14:cfRule type="cellIs" priority="16" stopIfTrue="1" operator="notEqual" id="{72A08477-894D-41A8-AC7F-C8190258CCF7}">
            <xm:f>'6.Прил 3_ГДиАД-съдии'!$D$9</xm:f>
            <x14:dxf>
              <fill>
                <patternFill>
                  <bgColor rgb="FFFF0000"/>
                </patternFill>
              </fill>
            </x14:dxf>
          </x14:cfRule>
          <xm:sqref>D27</xm:sqref>
        </x14:conditionalFormatting>
        <x14:conditionalFormatting xmlns:xm="http://schemas.microsoft.com/office/excel/2006/main">
          <x14:cfRule type="cellIs" priority="13" stopIfTrue="1" operator="notEqual" id="{E67522BF-7B63-4363-BC24-2EE4404B92D4}">
            <xm:f>'4.Прил 3_НД-съдии'!$D$8</xm:f>
            <x14:dxf>
              <fill>
                <patternFill>
                  <bgColor rgb="FFFF0000"/>
                </patternFill>
              </fill>
            </x14:dxf>
          </x14:cfRule>
          <xm:sqref>D48</xm:sqref>
        </x14:conditionalFormatting>
        <x14:conditionalFormatting xmlns:xm="http://schemas.microsoft.com/office/excel/2006/main">
          <x14:cfRule type="cellIs" priority="12" stopIfTrue="1" operator="notEqual" id="{8FE2DBD9-1DEE-4D5C-B59D-044DBAD4CC51}">
            <xm:f>'6.Прил 3_ГДиАД-съдии'!$BC$9</xm:f>
            <x14:dxf>
              <fill>
                <patternFill>
                  <bgColor rgb="FFFF0000"/>
                </patternFill>
              </fill>
            </x14:dxf>
          </x14:cfRule>
          <xm:sqref>U12</xm:sqref>
        </x14:conditionalFormatting>
        <x14:conditionalFormatting xmlns:xm="http://schemas.microsoft.com/office/excel/2006/main">
          <x14:cfRule type="cellIs" priority="11" stopIfTrue="1" operator="notEqual" id="{EA50B177-1127-45EF-903F-FC60DFC67D24}">
            <xm:f>'6.Прил 3_ГДиАД-съдии'!$BD$9</xm:f>
            <x14:dxf>
              <fill>
                <patternFill>
                  <bgColor rgb="FFFF0000"/>
                </patternFill>
              </fill>
            </x14:dxf>
          </x14:cfRule>
          <xm:sqref>U15</xm:sqref>
        </x14:conditionalFormatting>
        <x14:conditionalFormatting xmlns:xm="http://schemas.microsoft.com/office/excel/2006/main">
          <x14:cfRule type="cellIs" priority="10" stopIfTrue="1" operator="notEqual" id="{6F29F9D9-C785-4026-A049-F64E321DA4BD}">
            <xm:f>'6.Прил 3_ГДиАД-съдии'!$BE$9</xm:f>
            <x14:dxf>
              <fill>
                <patternFill>
                  <bgColor rgb="FFFF0000"/>
                </patternFill>
              </fill>
            </x14:dxf>
          </x14:cfRule>
          <xm:sqref>U18</xm:sqref>
        </x14:conditionalFormatting>
        <x14:conditionalFormatting xmlns:xm="http://schemas.microsoft.com/office/excel/2006/main">
          <x14:cfRule type="cellIs" priority="9" stopIfTrue="1" operator="notEqual" id="{E1F4A4EF-623A-4493-A94F-3B9A6862EA50}">
            <xm:f>'6.Прил 3_ГДиАД-съдии'!$BF$9</xm:f>
            <x14:dxf>
              <fill>
                <patternFill>
                  <bgColor rgb="FFFF0000"/>
                </patternFill>
              </fill>
            </x14:dxf>
          </x14:cfRule>
          <xm:sqref>U21</xm:sqref>
        </x14:conditionalFormatting>
        <x14:conditionalFormatting xmlns:xm="http://schemas.microsoft.com/office/excel/2006/main">
          <x14:cfRule type="cellIs" priority="7" stopIfTrue="1" operator="notEqual" id="{3C537648-759D-4D40-9262-9696E9BD3838}">
            <xm:f>'6.Прил 3_ГДиАД-съдии'!$BG$9</xm:f>
            <x14:dxf>
              <fill>
                <patternFill>
                  <bgColor rgb="FFFF0000"/>
                </patternFill>
              </fill>
            </x14:dxf>
          </x14:cfRule>
          <xm:sqref>U24</xm:sqref>
        </x14:conditionalFormatting>
        <x14:conditionalFormatting xmlns:xm="http://schemas.microsoft.com/office/excel/2006/main">
          <x14:cfRule type="cellIs" priority="6" stopIfTrue="1" operator="notEqual" id="{EB6B165C-FA74-49A4-B5B9-53A39079071C}">
            <xm:f>'4.Прил 3_НД-съдии'!$AT$8</xm:f>
            <x14:dxf>
              <fill>
                <patternFill>
                  <bgColor rgb="FFFF0000"/>
                </patternFill>
              </fill>
            </x14:dxf>
          </x14:cfRule>
          <xm:sqref>U48</xm:sqref>
        </x14:conditionalFormatting>
        <x14:conditionalFormatting xmlns:xm="http://schemas.microsoft.com/office/excel/2006/main">
          <x14:cfRule type="cellIs" priority="4" stopIfTrue="1" operator="notEqual" id="{D9B1FA01-4501-41AA-B09E-9E906D23A7AB}">
            <xm:f>'4.Прил 3_НД-съдии'!$AN$8</xm:f>
            <x14:dxf>
              <fill>
                <patternFill>
                  <bgColor rgb="FFFF0000"/>
                </patternFill>
              </fill>
            </x14:dxf>
          </x14:cfRule>
          <xm:sqref>L48</xm:sqref>
        </x14:conditionalFormatting>
        <x14:conditionalFormatting xmlns:xm="http://schemas.microsoft.com/office/excel/2006/main">
          <x14:cfRule type="cellIs" priority="3" stopIfTrue="1" operator="notEqual" id="{E4DF1F51-B26D-4514-B471-E0C9114FF482}">
            <xm:f>'4.Прил 3_НД-съдии'!$AB$8</xm:f>
            <x14:dxf>
              <fill>
                <patternFill>
                  <bgColor rgb="FFFF0000"/>
                </patternFill>
              </fill>
            </x14:dxf>
          </x14:cfRule>
          <xm:sqref>N48</xm:sqref>
        </x14:conditionalFormatting>
        <x14:conditionalFormatting xmlns:xm="http://schemas.microsoft.com/office/excel/2006/main">
          <x14:cfRule type="cellIs" priority="2" stopIfTrue="1" operator="notEqual" id="{9BBF9F18-2AEF-4C83-87B3-DACCC31F0307}">
            <xm:f>'4.Прил 3_НД-съдии'!$AH$8</xm:f>
            <x14:dxf>
              <fill>
                <patternFill>
                  <bgColor rgb="FFFF0000"/>
                </patternFill>
              </fill>
            </x14:dxf>
          </x14:cfRule>
          <xm:sqref>O48</xm:sqref>
        </x14:conditionalFormatting>
        <x14:conditionalFormatting xmlns:xm="http://schemas.microsoft.com/office/excel/2006/main">
          <x14:cfRule type="cellIs" priority="1" stopIfTrue="1" operator="notEqual" id="{33CEFF2F-03A8-4AF9-8817-B50444754576}">
            <xm:f>'2.Прил 2_ГД'!$S$50</xm:f>
            <x14:dxf>
              <fill>
                <patternFill>
                  <bgColor rgb="FFFF0000"/>
                </patternFill>
              </fill>
            </x14:dxf>
          </x14:cfRule>
          <xm:sqref>V27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U95"/>
  <sheetViews>
    <sheetView topLeftCell="A43" zoomScaleNormal="100" workbookViewId="0">
      <selection activeCell="H72" sqref="H72"/>
    </sheetView>
  </sheetViews>
  <sheetFormatPr defaultColWidth="9.140625" defaultRowHeight="12.75" x14ac:dyDescent="0.2"/>
  <cols>
    <col min="1" max="1" width="50.42578125" style="84" customWidth="1"/>
    <col min="2" max="2" width="7.28515625" style="84" customWidth="1"/>
    <col min="3" max="5" width="7.140625" style="84" customWidth="1"/>
    <col min="6" max="6" width="9" style="84" customWidth="1"/>
    <col min="7" max="7" width="7.5703125" style="84" customWidth="1"/>
    <col min="8" max="8" width="8.140625" style="84" customWidth="1"/>
    <col min="9" max="9" width="7.7109375" style="84" customWidth="1"/>
    <col min="10" max="10" width="8" style="84" customWidth="1"/>
    <col min="11" max="17" width="7.7109375" style="84" customWidth="1"/>
    <col min="18" max="18" width="10.140625" style="84" customWidth="1"/>
    <col min="19" max="16384" width="9.140625" style="84"/>
  </cols>
  <sheetData>
    <row r="1" spans="1:21" s="70" customFormat="1" ht="15.75" x14ac:dyDescent="0.25">
      <c r="A1" s="651" t="s">
        <v>289</v>
      </c>
      <c r="B1" s="651"/>
      <c r="C1" s="651"/>
      <c r="D1" s="651"/>
      <c r="E1" s="651"/>
      <c r="F1" s="651"/>
      <c r="G1" s="651"/>
      <c r="H1" s="318"/>
      <c r="I1" s="318"/>
      <c r="J1" s="318"/>
      <c r="K1" s="68" t="s">
        <v>853</v>
      </c>
      <c r="L1" s="237" t="s">
        <v>44</v>
      </c>
      <c r="M1" s="69">
        <v>12</v>
      </c>
      <c r="N1" s="648" t="s">
        <v>854</v>
      </c>
      <c r="O1" s="648"/>
      <c r="P1" s="648"/>
      <c r="Q1" s="648"/>
      <c r="R1" s="648"/>
      <c r="S1" s="681" t="s">
        <v>243</v>
      </c>
      <c r="T1" s="681"/>
      <c r="U1" s="681"/>
    </row>
    <row r="2" spans="1:21" s="70" customFormat="1" ht="13.5" thickBot="1" x14ac:dyDescent="0.25">
      <c r="C2" s="71"/>
      <c r="D2" s="71"/>
      <c r="E2" s="71"/>
      <c r="F2" s="71"/>
      <c r="G2" s="71"/>
    </row>
    <row r="3" spans="1:21" ht="12.75" customHeight="1" x14ac:dyDescent="0.2">
      <c r="A3" s="655" t="s">
        <v>77</v>
      </c>
      <c r="B3" s="657" t="s">
        <v>78</v>
      </c>
      <c r="C3" s="660" t="s">
        <v>79</v>
      </c>
      <c r="D3" s="663" t="s">
        <v>80</v>
      </c>
      <c r="E3" s="664"/>
      <c r="F3" s="665"/>
      <c r="G3" s="676" t="s">
        <v>247</v>
      </c>
      <c r="H3" s="669" t="s">
        <v>261</v>
      </c>
      <c r="I3" s="666" t="s">
        <v>262</v>
      </c>
      <c r="J3" s="671" t="s">
        <v>257</v>
      </c>
      <c r="K3" s="672"/>
      <c r="L3" s="672"/>
      <c r="M3" s="672"/>
      <c r="N3" s="672"/>
      <c r="O3" s="672"/>
      <c r="P3" s="672"/>
      <c r="Q3" s="673"/>
      <c r="R3" s="678" t="s">
        <v>81</v>
      </c>
      <c r="S3" s="685" t="s">
        <v>82</v>
      </c>
    </row>
    <row r="4" spans="1:21" ht="12.75" customHeight="1" x14ac:dyDescent="0.2">
      <c r="A4" s="656"/>
      <c r="B4" s="658"/>
      <c r="C4" s="661"/>
      <c r="D4" s="649" t="s">
        <v>83</v>
      </c>
      <c r="E4" s="649" t="s">
        <v>84</v>
      </c>
      <c r="F4" s="650" t="s">
        <v>260</v>
      </c>
      <c r="G4" s="652"/>
      <c r="H4" s="670"/>
      <c r="I4" s="667"/>
      <c r="J4" s="653" t="s">
        <v>85</v>
      </c>
      <c r="K4" s="649" t="s">
        <v>86</v>
      </c>
      <c r="L4" s="649" t="s">
        <v>87</v>
      </c>
      <c r="M4" s="649" t="s">
        <v>88</v>
      </c>
      <c r="N4" s="688" t="s">
        <v>89</v>
      </c>
      <c r="O4" s="688"/>
      <c r="P4" s="649" t="s">
        <v>90</v>
      </c>
      <c r="Q4" s="689" t="s">
        <v>563</v>
      </c>
      <c r="R4" s="679"/>
      <c r="S4" s="686"/>
    </row>
    <row r="5" spans="1:21" x14ac:dyDescent="0.2">
      <c r="A5" s="656"/>
      <c r="B5" s="658"/>
      <c r="C5" s="661"/>
      <c r="D5" s="649"/>
      <c r="E5" s="649"/>
      <c r="F5" s="652"/>
      <c r="G5" s="652"/>
      <c r="H5" s="670"/>
      <c r="I5" s="667"/>
      <c r="J5" s="653"/>
      <c r="K5" s="649"/>
      <c r="L5" s="649"/>
      <c r="M5" s="649"/>
      <c r="N5" s="649" t="s">
        <v>91</v>
      </c>
      <c r="O5" s="649" t="s">
        <v>92</v>
      </c>
      <c r="P5" s="649"/>
      <c r="Q5" s="690"/>
      <c r="R5" s="679"/>
      <c r="S5" s="686"/>
    </row>
    <row r="6" spans="1:21" x14ac:dyDescent="0.2">
      <c r="A6" s="656"/>
      <c r="B6" s="658"/>
      <c r="C6" s="661"/>
      <c r="D6" s="649"/>
      <c r="E6" s="649"/>
      <c r="F6" s="652"/>
      <c r="G6" s="652"/>
      <c r="H6" s="670"/>
      <c r="I6" s="667"/>
      <c r="J6" s="653"/>
      <c r="K6" s="649"/>
      <c r="L6" s="649"/>
      <c r="M6" s="649"/>
      <c r="N6" s="649"/>
      <c r="O6" s="649"/>
      <c r="P6" s="649"/>
      <c r="Q6" s="690"/>
      <c r="R6" s="679"/>
      <c r="S6" s="686"/>
    </row>
    <row r="7" spans="1:21" ht="12.75" customHeight="1" x14ac:dyDescent="0.2">
      <c r="A7" s="656"/>
      <c r="B7" s="658"/>
      <c r="C7" s="661"/>
      <c r="D7" s="649"/>
      <c r="E7" s="649"/>
      <c r="F7" s="652"/>
      <c r="G7" s="652"/>
      <c r="H7" s="670"/>
      <c r="I7" s="667"/>
      <c r="J7" s="653"/>
      <c r="K7" s="649"/>
      <c r="L7" s="649"/>
      <c r="M7" s="649"/>
      <c r="N7" s="649"/>
      <c r="O7" s="649"/>
      <c r="P7" s="649"/>
      <c r="Q7" s="690"/>
      <c r="R7" s="679"/>
      <c r="S7" s="686"/>
    </row>
    <row r="8" spans="1:21" x14ac:dyDescent="0.2">
      <c r="A8" s="656"/>
      <c r="B8" s="658"/>
      <c r="C8" s="661"/>
      <c r="D8" s="649"/>
      <c r="E8" s="649"/>
      <c r="F8" s="652"/>
      <c r="G8" s="652"/>
      <c r="H8" s="670"/>
      <c r="I8" s="667"/>
      <c r="J8" s="653"/>
      <c r="K8" s="649"/>
      <c r="L8" s="649"/>
      <c r="M8" s="649"/>
      <c r="N8" s="649"/>
      <c r="O8" s="649"/>
      <c r="P8" s="649"/>
      <c r="Q8" s="690"/>
      <c r="R8" s="679"/>
      <c r="S8" s="686"/>
    </row>
    <row r="9" spans="1:21" x14ac:dyDescent="0.2">
      <c r="A9" s="656"/>
      <c r="B9" s="658"/>
      <c r="C9" s="661"/>
      <c r="D9" s="649"/>
      <c r="E9" s="649"/>
      <c r="F9" s="652"/>
      <c r="G9" s="652"/>
      <c r="H9" s="670"/>
      <c r="I9" s="667"/>
      <c r="J9" s="653"/>
      <c r="K9" s="649"/>
      <c r="L9" s="649"/>
      <c r="M9" s="649"/>
      <c r="N9" s="649"/>
      <c r="O9" s="649"/>
      <c r="P9" s="649"/>
      <c r="Q9" s="690"/>
      <c r="R9" s="679"/>
      <c r="S9" s="686"/>
    </row>
    <row r="10" spans="1:21" ht="52.5" customHeight="1" thickBot="1" x14ac:dyDescent="0.25">
      <c r="A10" s="656"/>
      <c r="B10" s="659"/>
      <c r="C10" s="662"/>
      <c r="D10" s="650"/>
      <c r="E10" s="650"/>
      <c r="F10" s="652"/>
      <c r="G10" s="652"/>
      <c r="H10" s="670"/>
      <c r="I10" s="668"/>
      <c r="J10" s="654"/>
      <c r="K10" s="650"/>
      <c r="L10" s="650"/>
      <c r="M10" s="650"/>
      <c r="N10" s="650"/>
      <c r="O10" s="650"/>
      <c r="P10" s="650"/>
      <c r="Q10" s="691"/>
      <c r="R10" s="680"/>
      <c r="S10" s="687"/>
    </row>
    <row r="11" spans="1:21" ht="13.5" thickBot="1" x14ac:dyDescent="0.25">
      <c r="A11" s="345" t="s">
        <v>48</v>
      </c>
      <c r="B11" s="346" t="s">
        <v>49</v>
      </c>
      <c r="C11" s="345">
        <v>1</v>
      </c>
      <c r="D11" s="347">
        <v>2</v>
      </c>
      <c r="E11" s="347">
        <v>3</v>
      </c>
      <c r="F11" s="347">
        <v>4</v>
      </c>
      <c r="G11" s="347">
        <v>5</v>
      </c>
      <c r="H11" s="347">
        <v>6</v>
      </c>
      <c r="I11" s="346">
        <v>7</v>
      </c>
      <c r="J11" s="345">
        <v>8</v>
      </c>
      <c r="K11" s="347">
        <v>9</v>
      </c>
      <c r="L11" s="347">
        <v>10</v>
      </c>
      <c r="M11" s="347">
        <v>11</v>
      </c>
      <c r="N11" s="347">
        <v>12</v>
      </c>
      <c r="O11" s="347">
        <v>13</v>
      </c>
      <c r="P11" s="347">
        <v>14</v>
      </c>
      <c r="Q11" s="348">
        <v>15</v>
      </c>
      <c r="R11" s="361">
        <v>16</v>
      </c>
      <c r="S11" s="349">
        <v>17</v>
      </c>
    </row>
    <row r="12" spans="1:21" ht="28.5" x14ac:dyDescent="0.2">
      <c r="A12" s="356" t="s">
        <v>433</v>
      </c>
      <c r="B12" s="341" t="s">
        <v>434</v>
      </c>
      <c r="C12" s="562">
        <v>63</v>
      </c>
      <c r="D12" s="563">
        <v>343</v>
      </c>
      <c r="E12" s="563">
        <v>4</v>
      </c>
      <c r="F12" s="563">
        <v>0</v>
      </c>
      <c r="G12" s="563">
        <v>0</v>
      </c>
      <c r="H12" s="538">
        <f>G12+F12+E12+D12</f>
        <v>347</v>
      </c>
      <c r="I12" s="539">
        <f>SUM(C12+H12)</f>
        <v>410</v>
      </c>
      <c r="J12" s="542">
        <f>SUM(K12,L12,M12,N12,O12)</f>
        <v>355</v>
      </c>
      <c r="K12" s="563">
        <v>232</v>
      </c>
      <c r="L12" s="563">
        <v>15</v>
      </c>
      <c r="M12" s="563">
        <v>13</v>
      </c>
      <c r="N12" s="563">
        <v>21</v>
      </c>
      <c r="O12" s="563">
        <v>74</v>
      </c>
      <c r="P12" s="563">
        <v>331</v>
      </c>
      <c r="Q12" s="566">
        <v>20</v>
      </c>
      <c r="R12" s="543">
        <f>I12-J12</f>
        <v>55</v>
      </c>
      <c r="S12" s="546">
        <v>23</v>
      </c>
    </row>
    <row r="13" spans="1:21" x14ac:dyDescent="0.2">
      <c r="A13" s="354" t="s">
        <v>551</v>
      </c>
      <c r="B13" s="342" t="s">
        <v>435</v>
      </c>
      <c r="C13" s="564">
        <v>15</v>
      </c>
      <c r="D13" s="565">
        <v>33</v>
      </c>
      <c r="E13" s="565">
        <v>0</v>
      </c>
      <c r="F13" s="565">
        <v>0</v>
      </c>
      <c r="G13" s="565">
        <v>0</v>
      </c>
      <c r="H13" s="350">
        <f t="shared" ref="H13:H36" si="0">G13+F13+E13+D13</f>
        <v>33</v>
      </c>
      <c r="I13" s="540">
        <f t="shared" ref="I13:I36" si="1">SUM(C13+H13)</f>
        <v>48</v>
      </c>
      <c r="J13" s="532">
        <f t="shared" ref="J13:J36" si="2">SUM(K13,L13,M13,N13,O13)</f>
        <v>39</v>
      </c>
      <c r="K13" s="565">
        <v>32</v>
      </c>
      <c r="L13" s="565">
        <v>1</v>
      </c>
      <c r="M13" s="565">
        <v>0</v>
      </c>
      <c r="N13" s="565">
        <v>0</v>
      </c>
      <c r="O13" s="565">
        <v>6</v>
      </c>
      <c r="P13" s="565">
        <v>32</v>
      </c>
      <c r="Q13" s="567">
        <v>6</v>
      </c>
      <c r="R13" s="544">
        <f t="shared" ref="R13:R36" si="3">I13-J13</f>
        <v>9</v>
      </c>
      <c r="S13" s="130">
        <v>4</v>
      </c>
    </row>
    <row r="14" spans="1:21" x14ac:dyDescent="0.2">
      <c r="A14" s="352" t="s">
        <v>436</v>
      </c>
      <c r="B14" s="342" t="s">
        <v>437</v>
      </c>
      <c r="C14" s="564">
        <v>4</v>
      </c>
      <c r="D14" s="565">
        <v>48</v>
      </c>
      <c r="E14" s="565">
        <v>0</v>
      </c>
      <c r="F14" s="565">
        <v>0</v>
      </c>
      <c r="G14" s="565">
        <v>0</v>
      </c>
      <c r="H14" s="350">
        <f t="shared" si="0"/>
        <v>48</v>
      </c>
      <c r="I14" s="540">
        <f t="shared" si="1"/>
        <v>52</v>
      </c>
      <c r="J14" s="532">
        <f t="shared" si="2"/>
        <v>46</v>
      </c>
      <c r="K14" s="565">
        <v>45</v>
      </c>
      <c r="L14" s="565">
        <v>0</v>
      </c>
      <c r="M14" s="565">
        <v>0</v>
      </c>
      <c r="N14" s="565">
        <v>0</v>
      </c>
      <c r="O14" s="565">
        <v>1</v>
      </c>
      <c r="P14" s="565">
        <v>44</v>
      </c>
      <c r="Q14" s="567">
        <v>2</v>
      </c>
      <c r="R14" s="544">
        <f t="shared" si="3"/>
        <v>6</v>
      </c>
      <c r="S14" s="130">
        <v>0</v>
      </c>
    </row>
    <row r="15" spans="1:21" x14ac:dyDescent="0.2">
      <c r="A15" s="352" t="s">
        <v>438</v>
      </c>
      <c r="B15" s="342" t="s">
        <v>439</v>
      </c>
      <c r="C15" s="564">
        <v>8</v>
      </c>
      <c r="D15" s="565">
        <v>30</v>
      </c>
      <c r="E15" s="565">
        <v>0</v>
      </c>
      <c r="F15" s="565">
        <v>0</v>
      </c>
      <c r="G15" s="565">
        <v>0</v>
      </c>
      <c r="H15" s="350">
        <f t="shared" ref="H15:H17" si="4">G15+F15+E15+D15</f>
        <v>30</v>
      </c>
      <c r="I15" s="540">
        <f t="shared" ref="I15:I17" si="5">SUM(C15+H15)</f>
        <v>38</v>
      </c>
      <c r="J15" s="532">
        <f t="shared" ref="J15:J17" si="6">SUM(K15,L15,M15,N15,O15)</f>
        <v>28</v>
      </c>
      <c r="K15" s="565">
        <v>6</v>
      </c>
      <c r="L15" s="565">
        <v>7</v>
      </c>
      <c r="M15" s="565">
        <v>1</v>
      </c>
      <c r="N15" s="565">
        <v>11</v>
      </c>
      <c r="O15" s="565">
        <v>3</v>
      </c>
      <c r="P15" s="565">
        <v>27</v>
      </c>
      <c r="Q15" s="567">
        <v>1</v>
      </c>
      <c r="R15" s="544">
        <f t="shared" ref="R15:R17" si="7">I15-J15</f>
        <v>10</v>
      </c>
      <c r="S15" s="130">
        <v>6</v>
      </c>
    </row>
    <row r="16" spans="1:21" ht="25.5" x14ac:dyDescent="0.2">
      <c r="A16" s="352" t="s">
        <v>488</v>
      </c>
      <c r="B16" s="353" t="s">
        <v>552</v>
      </c>
      <c r="C16" s="564">
        <v>0</v>
      </c>
      <c r="D16" s="565">
        <v>0</v>
      </c>
      <c r="E16" s="565">
        <v>0</v>
      </c>
      <c r="F16" s="565">
        <v>0</v>
      </c>
      <c r="G16" s="565">
        <v>0</v>
      </c>
      <c r="H16" s="350">
        <f t="shared" si="4"/>
        <v>0</v>
      </c>
      <c r="I16" s="540">
        <f t="shared" si="5"/>
        <v>0</v>
      </c>
      <c r="J16" s="532">
        <f t="shared" si="6"/>
        <v>0</v>
      </c>
      <c r="K16" s="565">
        <v>0</v>
      </c>
      <c r="L16" s="565">
        <v>0</v>
      </c>
      <c r="M16" s="565">
        <v>0</v>
      </c>
      <c r="N16" s="565">
        <v>0</v>
      </c>
      <c r="O16" s="565">
        <v>0</v>
      </c>
      <c r="P16" s="565">
        <v>0</v>
      </c>
      <c r="Q16" s="567">
        <v>0</v>
      </c>
      <c r="R16" s="544">
        <f t="shared" si="7"/>
        <v>0</v>
      </c>
      <c r="S16" s="130">
        <v>0</v>
      </c>
    </row>
    <row r="17" spans="1:19" ht="25.5" x14ac:dyDescent="0.2">
      <c r="A17" s="352" t="s">
        <v>440</v>
      </c>
      <c r="B17" s="342" t="s">
        <v>441</v>
      </c>
      <c r="C17" s="564">
        <v>7</v>
      </c>
      <c r="D17" s="565">
        <v>97</v>
      </c>
      <c r="E17" s="565">
        <v>1</v>
      </c>
      <c r="F17" s="565">
        <v>0</v>
      </c>
      <c r="G17" s="565">
        <v>0</v>
      </c>
      <c r="H17" s="350">
        <f t="shared" si="4"/>
        <v>98</v>
      </c>
      <c r="I17" s="540">
        <f t="shared" si="5"/>
        <v>105</v>
      </c>
      <c r="J17" s="532">
        <f t="shared" si="6"/>
        <v>98</v>
      </c>
      <c r="K17" s="565">
        <v>39</v>
      </c>
      <c r="L17" s="565">
        <v>1</v>
      </c>
      <c r="M17" s="565">
        <v>4</v>
      </c>
      <c r="N17" s="565">
        <v>0</v>
      </c>
      <c r="O17" s="565">
        <v>54</v>
      </c>
      <c r="P17" s="565">
        <v>97</v>
      </c>
      <c r="Q17" s="567">
        <v>1</v>
      </c>
      <c r="R17" s="544">
        <f t="shared" si="7"/>
        <v>7</v>
      </c>
      <c r="S17" s="130">
        <v>5</v>
      </c>
    </row>
    <row r="18" spans="1:19" ht="14.25" x14ac:dyDescent="0.2">
      <c r="A18" s="357" t="s">
        <v>93</v>
      </c>
      <c r="B18" s="343" t="s">
        <v>442</v>
      </c>
      <c r="C18" s="564">
        <v>77</v>
      </c>
      <c r="D18" s="565">
        <v>159</v>
      </c>
      <c r="E18" s="565">
        <v>35</v>
      </c>
      <c r="F18" s="565">
        <v>1</v>
      </c>
      <c r="G18" s="565">
        <v>3</v>
      </c>
      <c r="H18" s="350">
        <f t="shared" si="0"/>
        <v>198</v>
      </c>
      <c r="I18" s="540">
        <f t="shared" si="1"/>
        <v>275</v>
      </c>
      <c r="J18" s="532">
        <f t="shared" si="2"/>
        <v>171</v>
      </c>
      <c r="K18" s="565">
        <v>32</v>
      </c>
      <c r="L18" s="565">
        <v>14</v>
      </c>
      <c r="M18" s="565">
        <v>27</v>
      </c>
      <c r="N18" s="565">
        <v>0</v>
      </c>
      <c r="O18" s="565">
        <v>98</v>
      </c>
      <c r="P18" s="565">
        <v>120</v>
      </c>
      <c r="Q18" s="567">
        <v>32</v>
      </c>
      <c r="R18" s="544">
        <f t="shared" si="3"/>
        <v>104</v>
      </c>
      <c r="S18" s="130">
        <v>48</v>
      </c>
    </row>
    <row r="19" spans="1:19" x14ac:dyDescent="0.2">
      <c r="A19" s="355" t="s">
        <v>485</v>
      </c>
      <c r="B19" s="342" t="s">
        <v>443</v>
      </c>
      <c r="C19" s="564">
        <v>1</v>
      </c>
      <c r="D19" s="565">
        <v>1</v>
      </c>
      <c r="E19" s="565">
        <v>0</v>
      </c>
      <c r="F19" s="565">
        <v>0</v>
      </c>
      <c r="G19" s="565">
        <v>0</v>
      </c>
      <c r="H19" s="350">
        <f t="shared" si="0"/>
        <v>1</v>
      </c>
      <c r="I19" s="540">
        <f t="shared" si="1"/>
        <v>2</v>
      </c>
      <c r="J19" s="532">
        <f t="shared" si="2"/>
        <v>2</v>
      </c>
      <c r="K19" s="565">
        <v>1</v>
      </c>
      <c r="L19" s="565">
        <v>0</v>
      </c>
      <c r="M19" s="565">
        <v>0</v>
      </c>
      <c r="N19" s="565">
        <v>0</v>
      </c>
      <c r="O19" s="565">
        <v>1</v>
      </c>
      <c r="P19" s="565">
        <v>1</v>
      </c>
      <c r="Q19" s="567">
        <v>1</v>
      </c>
      <c r="R19" s="544">
        <f t="shared" si="3"/>
        <v>0</v>
      </c>
      <c r="S19" s="130">
        <v>1</v>
      </c>
    </row>
    <row r="20" spans="1:19" x14ac:dyDescent="0.2">
      <c r="A20" s="352" t="s">
        <v>444</v>
      </c>
      <c r="B20" s="342" t="s">
        <v>445</v>
      </c>
      <c r="C20" s="564">
        <v>0</v>
      </c>
      <c r="D20" s="565">
        <v>0</v>
      </c>
      <c r="E20" s="565">
        <v>0</v>
      </c>
      <c r="F20" s="565">
        <v>0</v>
      </c>
      <c r="G20" s="565">
        <v>0</v>
      </c>
      <c r="H20" s="350">
        <f t="shared" si="0"/>
        <v>0</v>
      </c>
      <c r="I20" s="540">
        <f t="shared" si="1"/>
        <v>0</v>
      </c>
      <c r="J20" s="532">
        <f t="shared" si="2"/>
        <v>0</v>
      </c>
      <c r="K20" s="565">
        <v>0</v>
      </c>
      <c r="L20" s="565">
        <v>0</v>
      </c>
      <c r="M20" s="565">
        <v>0</v>
      </c>
      <c r="N20" s="565">
        <v>0</v>
      </c>
      <c r="O20" s="565">
        <v>0</v>
      </c>
      <c r="P20" s="565">
        <v>0</v>
      </c>
      <c r="Q20" s="567">
        <v>0</v>
      </c>
      <c r="R20" s="544">
        <f t="shared" si="3"/>
        <v>0</v>
      </c>
      <c r="S20" s="130">
        <v>0</v>
      </c>
    </row>
    <row r="21" spans="1:19" x14ac:dyDescent="0.2">
      <c r="A21" s="352" t="s">
        <v>446</v>
      </c>
      <c r="B21" s="342" t="s">
        <v>447</v>
      </c>
      <c r="C21" s="564">
        <v>6</v>
      </c>
      <c r="D21" s="565">
        <v>21</v>
      </c>
      <c r="E21" s="565">
        <v>28</v>
      </c>
      <c r="F21" s="565">
        <v>0</v>
      </c>
      <c r="G21" s="565">
        <v>3</v>
      </c>
      <c r="H21" s="350">
        <f t="shared" si="0"/>
        <v>52</v>
      </c>
      <c r="I21" s="540">
        <f t="shared" si="1"/>
        <v>58</v>
      </c>
      <c r="J21" s="532">
        <f t="shared" si="2"/>
        <v>54</v>
      </c>
      <c r="K21" s="565">
        <v>1</v>
      </c>
      <c r="L21" s="565">
        <v>0</v>
      </c>
      <c r="M21" s="565">
        <v>8</v>
      </c>
      <c r="N21" s="565">
        <v>0</v>
      </c>
      <c r="O21" s="565">
        <v>45</v>
      </c>
      <c r="P21" s="565">
        <v>49</v>
      </c>
      <c r="Q21" s="567">
        <v>4</v>
      </c>
      <c r="R21" s="544">
        <f t="shared" si="3"/>
        <v>4</v>
      </c>
      <c r="S21" s="130">
        <v>11</v>
      </c>
    </row>
    <row r="22" spans="1:19" ht="25.5" x14ac:dyDescent="0.2">
      <c r="A22" s="352" t="s">
        <v>489</v>
      </c>
      <c r="B22" s="353" t="s">
        <v>553</v>
      </c>
      <c r="C22" s="564">
        <v>0</v>
      </c>
      <c r="D22" s="565">
        <v>0</v>
      </c>
      <c r="E22" s="565">
        <v>0</v>
      </c>
      <c r="F22" s="565">
        <v>0</v>
      </c>
      <c r="G22" s="565">
        <v>0</v>
      </c>
      <c r="H22" s="350">
        <f t="shared" ref="H22" si="8">G22+F22+E22+D22</f>
        <v>0</v>
      </c>
      <c r="I22" s="540">
        <f t="shared" ref="I22" si="9">SUM(C22+H22)</f>
        <v>0</v>
      </c>
      <c r="J22" s="532">
        <f t="shared" ref="J22" si="10">SUM(K22,L22,M22,N22,O22)</f>
        <v>0</v>
      </c>
      <c r="K22" s="565">
        <v>0</v>
      </c>
      <c r="L22" s="565">
        <v>0</v>
      </c>
      <c r="M22" s="565">
        <v>0</v>
      </c>
      <c r="N22" s="565">
        <v>0</v>
      </c>
      <c r="O22" s="565">
        <v>0</v>
      </c>
      <c r="P22" s="565">
        <v>0</v>
      </c>
      <c r="Q22" s="567">
        <v>0</v>
      </c>
      <c r="R22" s="544">
        <f t="shared" ref="R22" si="11">I22-J22</f>
        <v>0</v>
      </c>
      <c r="S22" s="130">
        <v>0</v>
      </c>
    </row>
    <row r="23" spans="1:19" x14ac:dyDescent="0.2">
      <c r="A23" s="352" t="s">
        <v>448</v>
      </c>
      <c r="B23" s="342" t="s">
        <v>449</v>
      </c>
      <c r="C23" s="564">
        <v>0</v>
      </c>
      <c r="D23" s="565">
        <v>1</v>
      </c>
      <c r="E23" s="565">
        <v>0</v>
      </c>
      <c r="F23" s="565">
        <v>0</v>
      </c>
      <c r="G23" s="565">
        <v>0</v>
      </c>
      <c r="H23" s="350">
        <f t="shared" si="0"/>
        <v>1</v>
      </c>
      <c r="I23" s="540">
        <f t="shared" si="1"/>
        <v>1</v>
      </c>
      <c r="J23" s="532">
        <f t="shared" si="2"/>
        <v>1</v>
      </c>
      <c r="K23" s="565">
        <v>0</v>
      </c>
      <c r="L23" s="565">
        <v>0</v>
      </c>
      <c r="M23" s="565">
        <v>0</v>
      </c>
      <c r="N23" s="565">
        <v>0</v>
      </c>
      <c r="O23" s="565">
        <v>1</v>
      </c>
      <c r="P23" s="565">
        <v>1</v>
      </c>
      <c r="Q23" s="567">
        <v>0</v>
      </c>
      <c r="R23" s="544">
        <f t="shared" si="3"/>
        <v>0</v>
      </c>
      <c r="S23" s="130">
        <v>1</v>
      </c>
    </row>
    <row r="24" spans="1:19" x14ac:dyDescent="0.2">
      <c r="A24" s="352" t="s">
        <v>450</v>
      </c>
      <c r="B24" s="342" t="s">
        <v>451</v>
      </c>
      <c r="C24" s="564">
        <v>0</v>
      </c>
      <c r="D24" s="565">
        <v>0</v>
      </c>
      <c r="E24" s="565">
        <v>0</v>
      </c>
      <c r="F24" s="565">
        <v>0</v>
      </c>
      <c r="G24" s="565">
        <v>0</v>
      </c>
      <c r="H24" s="350">
        <f t="shared" si="0"/>
        <v>0</v>
      </c>
      <c r="I24" s="540">
        <f t="shared" si="1"/>
        <v>0</v>
      </c>
      <c r="J24" s="532">
        <f t="shared" si="2"/>
        <v>0</v>
      </c>
      <c r="K24" s="565">
        <v>0</v>
      </c>
      <c r="L24" s="565">
        <v>0</v>
      </c>
      <c r="M24" s="565">
        <v>0</v>
      </c>
      <c r="N24" s="565">
        <v>0</v>
      </c>
      <c r="O24" s="565">
        <v>0</v>
      </c>
      <c r="P24" s="565">
        <v>0</v>
      </c>
      <c r="Q24" s="567">
        <v>0</v>
      </c>
      <c r="R24" s="544">
        <f t="shared" si="3"/>
        <v>0</v>
      </c>
      <c r="S24" s="130">
        <v>0</v>
      </c>
    </row>
    <row r="25" spans="1:19" x14ac:dyDescent="0.2">
      <c r="A25" s="352" t="s">
        <v>452</v>
      </c>
      <c r="B25" s="342" t="s">
        <v>453</v>
      </c>
      <c r="C25" s="564">
        <v>14</v>
      </c>
      <c r="D25" s="565">
        <v>13</v>
      </c>
      <c r="E25" s="565">
        <v>2</v>
      </c>
      <c r="F25" s="565">
        <v>0</v>
      </c>
      <c r="G25" s="565">
        <v>0</v>
      </c>
      <c r="H25" s="350">
        <f t="shared" si="0"/>
        <v>15</v>
      </c>
      <c r="I25" s="540">
        <f t="shared" si="1"/>
        <v>29</v>
      </c>
      <c r="J25" s="532">
        <f t="shared" si="2"/>
        <v>18</v>
      </c>
      <c r="K25" s="565">
        <v>6</v>
      </c>
      <c r="L25" s="565">
        <v>7</v>
      </c>
      <c r="M25" s="565">
        <v>2</v>
      </c>
      <c r="N25" s="565">
        <v>0</v>
      </c>
      <c r="O25" s="565">
        <v>3</v>
      </c>
      <c r="P25" s="565">
        <v>4</v>
      </c>
      <c r="Q25" s="567">
        <v>6</v>
      </c>
      <c r="R25" s="544">
        <f t="shared" si="3"/>
        <v>11</v>
      </c>
      <c r="S25" s="130">
        <v>9</v>
      </c>
    </row>
    <row r="26" spans="1:19" ht="14.25" x14ac:dyDescent="0.2">
      <c r="A26" s="357" t="s">
        <v>95</v>
      </c>
      <c r="B26" s="343" t="s">
        <v>454</v>
      </c>
      <c r="C26" s="564">
        <v>11</v>
      </c>
      <c r="D26" s="565">
        <v>22</v>
      </c>
      <c r="E26" s="565">
        <v>1</v>
      </c>
      <c r="F26" s="565">
        <v>0</v>
      </c>
      <c r="G26" s="565">
        <v>0</v>
      </c>
      <c r="H26" s="350">
        <f t="shared" si="0"/>
        <v>23</v>
      </c>
      <c r="I26" s="540">
        <f t="shared" si="1"/>
        <v>34</v>
      </c>
      <c r="J26" s="532">
        <f t="shared" si="2"/>
        <v>11</v>
      </c>
      <c r="K26" s="565">
        <v>3</v>
      </c>
      <c r="L26" s="565">
        <v>1</v>
      </c>
      <c r="M26" s="565">
        <v>3</v>
      </c>
      <c r="N26" s="565">
        <v>0</v>
      </c>
      <c r="O26" s="565">
        <v>4</v>
      </c>
      <c r="P26" s="565">
        <v>4</v>
      </c>
      <c r="Q26" s="567">
        <v>1</v>
      </c>
      <c r="R26" s="544">
        <f t="shared" si="3"/>
        <v>23</v>
      </c>
      <c r="S26" s="130">
        <v>6</v>
      </c>
    </row>
    <row r="27" spans="1:19" ht="14.25" x14ac:dyDescent="0.2">
      <c r="A27" s="357" t="s">
        <v>455</v>
      </c>
      <c r="B27" s="343" t="s">
        <v>456</v>
      </c>
      <c r="C27" s="564">
        <v>40</v>
      </c>
      <c r="D27" s="565">
        <v>40</v>
      </c>
      <c r="E27" s="565">
        <v>2</v>
      </c>
      <c r="F27" s="565">
        <v>0</v>
      </c>
      <c r="G27" s="565">
        <v>0</v>
      </c>
      <c r="H27" s="350">
        <f t="shared" si="0"/>
        <v>42</v>
      </c>
      <c r="I27" s="540">
        <f t="shared" si="1"/>
        <v>82</v>
      </c>
      <c r="J27" s="532">
        <f t="shared" si="2"/>
        <v>28</v>
      </c>
      <c r="K27" s="565">
        <v>5</v>
      </c>
      <c r="L27" s="565">
        <v>3</v>
      </c>
      <c r="M27" s="565">
        <v>1</v>
      </c>
      <c r="N27" s="565">
        <v>13</v>
      </c>
      <c r="O27" s="565">
        <v>6</v>
      </c>
      <c r="P27" s="565">
        <v>7</v>
      </c>
      <c r="Q27" s="567">
        <v>4</v>
      </c>
      <c r="R27" s="544">
        <f t="shared" si="3"/>
        <v>54</v>
      </c>
      <c r="S27" s="130">
        <v>8</v>
      </c>
    </row>
    <row r="28" spans="1:19" x14ac:dyDescent="0.2">
      <c r="A28" s="354" t="s">
        <v>562</v>
      </c>
      <c r="B28" s="342" t="s">
        <v>457</v>
      </c>
      <c r="C28" s="564">
        <v>37</v>
      </c>
      <c r="D28" s="565">
        <v>36</v>
      </c>
      <c r="E28" s="565">
        <v>1</v>
      </c>
      <c r="F28" s="565">
        <v>0</v>
      </c>
      <c r="G28" s="565">
        <v>0</v>
      </c>
      <c r="H28" s="350">
        <f t="shared" si="0"/>
        <v>37</v>
      </c>
      <c r="I28" s="540">
        <f t="shared" si="1"/>
        <v>74</v>
      </c>
      <c r="J28" s="532">
        <f t="shared" si="2"/>
        <v>24</v>
      </c>
      <c r="K28" s="565">
        <v>3</v>
      </c>
      <c r="L28" s="565">
        <v>3</v>
      </c>
      <c r="M28" s="565">
        <v>1</v>
      </c>
      <c r="N28" s="565">
        <v>13</v>
      </c>
      <c r="O28" s="565">
        <v>4</v>
      </c>
      <c r="P28" s="565">
        <v>6</v>
      </c>
      <c r="Q28" s="567">
        <v>2</v>
      </c>
      <c r="R28" s="544">
        <f t="shared" si="3"/>
        <v>50</v>
      </c>
      <c r="S28" s="130">
        <v>8</v>
      </c>
    </row>
    <row r="29" spans="1:19" ht="14.25" x14ac:dyDescent="0.2">
      <c r="A29" s="357" t="s">
        <v>458</v>
      </c>
      <c r="B29" s="343" t="s">
        <v>459</v>
      </c>
      <c r="C29" s="564">
        <v>84</v>
      </c>
      <c r="D29" s="565">
        <v>147</v>
      </c>
      <c r="E29" s="565">
        <v>5</v>
      </c>
      <c r="F29" s="565">
        <v>1</v>
      </c>
      <c r="G29" s="565">
        <v>5</v>
      </c>
      <c r="H29" s="350">
        <f t="shared" si="0"/>
        <v>158</v>
      </c>
      <c r="I29" s="540">
        <f t="shared" si="1"/>
        <v>242</v>
      </c>
      <c r="J29" s="532">
        <f t="shared" si="2"/>
        <v>148</v>
      </c>
      <c r="K29" s="565">
        <v>50</v>
      </c>
      <c r="L29" s="565">
        <v>23</v>
      </c>
      <c r="M29" s="565">
        <v>31</v>
      </c>
      <c r="N29" s="565">
        <v>0</v>
      </c>
      <c r="O29" s="565">
        <v>44</v>
      </c>
      <c r="P29" s="565">
        <v>93</v>
      </c>
      <c r="Q29" s="567">
        <v>38</v>
      </c>
      <c r="R29" s="544">
        <f t="shared" si="3"/>
        <v>94</v>
      </c>
      <c r="S29" s="130">
        <v>41</v>
      </c>
    </row>
    <row r="30" spans="1:19" ht="14.25" x14ac:dyDescent="0.2">
      <c r="A30" s="357" t="s">
        <v>98</v>
      </c>
      <c r="B30" s="343" t="s">
        <v>460</v>
      </c>
      <c r="C30" s="564">
        <v>12</v>
      </c>
      <c r="D30" s="565">
        <v>29</v>
      </c>
      <c r="E30" s="565">
        <v>1</v>
      </c>
      <c r="F30" s="565">
        <v>1</v>
      </c>
      <c r="G30" s="565">
        <v>1</v>
      </c>
      <c r="H30" s="350">
        <f t="shared" si="0"/>
        <v>32</v>
      </c>
      <c r="I30" s="540">
        <f t="shared" si="1"/>
        <v>44</v>
      </c>
      <c r="J30" s="532">
        <f t="shared" si="2"/>
        <v>34</v>
      </c>
      <c r="K30" s="565">
        <v>14</v>
      </c>
      <c r="L30" s="565">
        <v>6</v>
      </c>
      <c r="M30" s="565">
        <v>7</v>
      </c>
      <c r="N30" s="565">
        <v>1</v>
      </c>
      <c r="O30" s="565">
        <v>6</v>
      </c>
      <c r="P30" s="565">
        <v>20</v>
      </c>
      <c r="Q30" s="567">
        <v>10</v>
      </c>
      <c r="R30" s="544">
        <f t="shared" si="3"/>
        <v>10</v>
      </c>
      <c r="S30" s="130">
        <v>19</v>
      </c>
    </row>
    <row r="31" spans="1:19" x14ac:dyDescent="0.2">
      <c r="A31" s="354" t="s">
        <v>495</v>
      </c>
      <c r="B31" s="342" t="s">
        <v>461</v>
      </c>
      <c r="C31" s="564">
        <v>2</v>
      </c>
      <c r="D31" s="565">
        <v>5</v>
      </c>
      <c r="E31" s="565">
        <v>1</v>
      </c>
      <c r="F31" s="565">
        <v>0</v>
      </c>
      <c r="G31" s="565">
        <v>1</v>
      </c>
      <c r="H31" s="350">
        <f t="shared" si="0"/>
        <v>7</v>
      </c>
      <c r="I31" s="540">
        <f t="shared" si="1"/>
        <v>9</v>
      </c>
      <c r="J31" s="532">
        <f t="shared" si="2"/>
        <v>5</v>
      </c>
      <c r="K31" s="565">
        <v>1</v>
      </c>
      <c r="L31" s="565">
        <v>1</v>
      </c>
      <c r="M31" s="565">
        <v>0</v>
      </c>
      <c r="N31" s="565">
        <v>0</v>
      </c>
      <c r="O31" s="565">
        <v>3</v>
      </c>
      <c r="P31" s="565">
        <v>3</v>
      </c>
      <c r="Q31" s="567">
        <v>1</v>
      </c>
      <c r="R31" s="544">
        <f t="shared" si="3"/>
        <v>4</v>
      </c>
      <c r="S31" s="130">
        <v>3</v>
      </c>
    </row>
    <row r="32" spans="1:19" ht="25.5" x14ac:dyDescent="0.2">
      <c r="A32" s="352" t="s">
        <v>462</v>
      </c>
      <c r="B32" s="342" t="s">
        <v>463</v>
      </c>
      <c r="C32" s="564">
        <v>0</v>
      </c>
      <c r="D32" s="565">
        <v>0</v>
      </c>
      <c r="E32" s="565">
        <v>0</v>
      </c>
      <c r="F32" s="565">
        <v>0</v>
      </c>
      <c r="G32" s="565">
        <v>0</v>
      </c>
      <c r="H32" s="350">
        <f t="shared" si="0"/>
        <v>0</v>
      </c>
      <c r="I32" s="540">
        <f t="shared" si="1"/>
        <v>0</v>
      </c>
      <c r="J32" s="532">
        <f t="shared" si="2"/>
        <v>0</v>
      </c>
      <c r="K32" s="565">
        <v>0</v>
      </c>
      <c r="L32" s="565">
        <v>0</v>
      </c>
      <c r="M32" s="565">
        <v>0</v>
      </c>
      <c r="N32" s="565">
        <v>0</v>
      </c>
      <c r="O32" s="565">
        <v>0</v>
      </c>
      <c r="P32" s="565">
        <v>0</v>
      </c>
      <c r="Q32" s="567">
        <v>0</v>
      </c>
      <c r="R32" s="544">
        <f t="shared" si="3"/>
        <v>0</v>
      </c>
      <c r="S32" s="130">
        <v>0</v>
      </c>
    </row>
    <row r="33" spans="1:20" ht="39" customHeight="1" x14ac:dyDescent="0.2">
      <c r="A33" s="352" t="s">
        <v>464</v>
      </c>
      <c r="B33" s="342" t="s">
        <v>465</v>
      </c>
      <c r="C33" s="564">
        <v>7</v>
      </c>
      <c r="D33" s="565">
        <v>13</v>
      </c>
      <c r="E33" s="565">
        <v>0</v>
      </c>
      <c r="F33" s="565">
        <v>0</v>
      </c>
      <c r="G33" s="565">
        <v>0</v>
      </c>
      <c r="H33" s="350">
        <f t="shared" si="0"/>
        <v>13</v>
      </c>
      <c r="I33" s="540">
        <f t="shared" si="1"/>
        <v>20</v>
      </c>
      <c r="J33" s="532">
        <f t="shared" si="2"/>
        <v>19</v>
      </c>
      <c r="K33" s="565">
        <v>10</v>
      </c>
      <c r="L33" s="565">
        <v>3</v>
      </c>
      <c r="M33" s="565">
        <v>5</v>
      </c>
      <c r="N33" s="565">
        <v>0</v>
      </c>
      <c r="O33" s="565">
        <v>1</v>
      </c>
      <c r="P33" s="565">
        <v>10</v>
      </c>
      <c r="Q33" s="567">
        <v>6</v>
      </c>
      <c r="R33" s="544">
        <f t="shared" si="3"/>
        <v>1</v>
      </c>
      <c r="S33" s="130">
        <v>13</v>
      </c>
    </row>
    <row r="34" spans="1:20" ht="14.25" x14ac:dyDescent="0.2">
      <c r="A34" s="357" t="s">
        <v>466</v>
      </c>
      <c r="B34" s="343" t="s">
        <v>467</v>
      </c>
      <c r="C34" s="564">
        <v>1</v>
      </c>
      <c r="D34" s="565">
        <v>1</v>
      </c>
      <c r="E34" s="565">
        <v>0</v>
      </c>
      <c r="F34" s="565">
        <v>0</v>
      </c>
      <c r="G34" s="565">
        <v>0</v>
      </c>
      <c r="H34" s="350">
        <f t="shared" si="0"/>
        <v>1</v>
      </c>
      <c r="I34" s="540">
        <f t="shared" si="1"/>
        <v>2</v>
      </c>
      <c r="J34" s="532">
        <f t="shared" si="2"/>
        <v>2</v>
      </c>
      <c r="K34" s="565">
        <v>0</v>
      </c>
      <c r="L34" s="565">
        <v>0</v>
      </c>
      <c r="M34" s="565">
        <v>1</v>
      </c>
      <c r="N34" s="565">
        <v>0</v>
      </c>
      <c r="O34" s="565">
        <v>1</v>
      </c>
      <c r="P34" s="565">
        <v>1</v>
      </c>
      <c r="Q34" s="567">
        <v>0</v>
      </c>
      <c r="R34" s="544">
        <f t="shared" si="3"/>
        <v>0</v>
      </c>
      <c r="S34" s="130">
        <v>1</v>
      </c>
    </row>
    <row r="35" spans="1:20" ht="14.25" x14ac:dyDescent="0.2">
      <c r="A35" s="357" t="s">
        <v>468</v>
      </c>
      <c r="B35" s="343" t="s">
        <v>469</v>
      </c>
      <c r="C35" s="564">
        <v>0</v>
      </c>
      <c r="D35" s="565">
        <v>17</v>
      </c>
      <c r="E35" s="565">
        <v>1</v>
      </c>
      <c r="F35" s="565">
        <v>0</v>
      </c>
      <c r="G35" s="565">
        <v>0</v>
      </c>
      <c r="H35" s="350">
        <f t="shared" si="0"/>
        <v>18</v>
      </c>
      <c r="I35" s="540">
        <f t="shared" si="1"/>
        <v>18</v>
      </c>
      <c r="J35" s="532">
        <f t="shared" si="2"/>
        <v>17</v>
      </c>
      <c r="K35" s="565">
        <v>14</v>
      </c>
      <c r="L35" s="565">
        <v>0</v>
      </c>
      <c r="M35" s="565">
        <v>1</v>
      </c>
      <c r="N35" s="565">
        <v>0</v>
      </c>
      <c r="O35" s="565">
        <v>2</v>
      </c>
      <c r="P35" s="565">
        <v>17</v>
      </c>
      <c r="Q35" s="567">
        <v>0</v>
      </c>
      <c r="R35" s="544">
        <f t="shared" si="3"/>
        <v>1</v>
      </c>
      <c r="S35" s="130">
        <v>3</v>
      </c>
    </row>
    <row r="36" spans="1:20" ht="14.25" x14ac:dyDescent="0.2">
      <c r="A36" s="357" t="s">
        <v>470</v>
      </c>
      <c r="B36" s="343" t="s">
        <v>471</v>
      </c>
      <c r="C36" s="564">
        <v>15</v>
      </c>
      <c r="D36" s="565">
        <v>1034</v>
      </c>
      <c r="E36" s="565">
        <v>5</v>
      </c>
      <c r="F36" s="565">
        <v>0</v>
      </c>
      <c r="G36" s="565">
        <v>0</v>
      </c>
      <c r="H36" s="350">
        <f t="shared" si="0"/>
        <v>1039</v>
      </c>
      <c r="I36" s="540">
        <f t="shared" si="1"/>
        <v>1054</v>
      </c>
      <c r="J36" s="532">
        <f t="shared" si="2"/>
        <v>1040</v>
      </c>
      <c r="K36" s="565">
        <v>980</v>
      </c>
      <c r="L36" s="565">
        <v>21</v>
      </c>
      <c r="M36" s="565">
        <v>17</v>
      </c>
      <c r="N36" s="565">
        <v>0</v>
      </c>
      <c r="O36" s="565">
        <v>22</v>
      </c>
      <c r="P36" s="565">
        <v>1021</v>
      </c>
      <c r="Q36" s="567">
        <v>16</v>
      </c>
      <c r="R36" s="544">
        <f t="shared" si="3"/>
        <v>14</v>
      </c>
      <c r="S36" s="130">
        <v>0</v>
      </c>
    </row>
    <row r="37" spans="1:20" ht="28.5" x14ac:dyDescent="0.2">
      <c r="A37" s="357" t="s">
        <v>472</v>
      </c>
      <c r="B37" s="343" t="s">
        <v>473</v>
      </c>
      <c r="C37" s="564">
        <v>14</v>
      </c>
      <c r="D37" s="565">
        <v>1516</v>
      </c>
      <c r="E37" s="565">
        <v>200</v>
      </c>
      <c r="F37" s="565">
        <v>0</v>
      </c>
      <c r="G37" s="565">
        <v>5</v>
      </c>
      <c r="H37" s="350">
        <f t="shared" ref="H37:H48" si="12">G37+F37+E37+D37</f>
        <v>1721</v>
      </c>
      <c r="I37" s="540">
        <f>SUM(C37+H37)</f>
        <v>1735</v>
      </c>
      <c r="J37" s="532">
        <f t="shared" ref="J37:J48" si="13">SUM(K37,L37,M37,N37,O37)</f>
        <v>1678</v>
      </c>
      <c r="K37" s="565">
        <v>1464</v>
      </c>
      <c r="L37" s="565">
        <v>91</v>
      </c>
      <c r="M37" s="565">
        <v>23</v>
      </c>
      <c r="N37" s="565">
        <v>0</v>
      </c>
      <c r="O37" s="565">
        <v>100</v>
      </c>
      <c r="P37" s="565">
        <v>1678</v>
      </c>
      <c r="Q37" s="567">
        <v>0</v>
      </c>
      <c r="R37" s="544">
        <f t="shared" ref="R37:R48" si="14">I37-J37</f>
        <v>57</v>
      </c>
      <c r="S37" s="130">
        <v>22</v>
      </c>
    </row>
    <row r="38" spans="1:20" x14ac:dyDescent="0.2">
      <c r="A38" s="355" t="s">
        <v>486</v>
      </c>
      <c r="B38" s="342" t="s">
        <v>474</v>
      </c>
      <c r="C38" s="564">
        <v>13</v>
      </c>
      <c r="D38" s="565">
        <v>1087</v>
      </c>
      <c r="E38" s="565">
        <v>182</v>
      </c>
      <c r="F38" s="565">
        <v>0</v>
      </c>
      <c r="G38" s="565">
        <v>3</v>
      </c>
      <c r="H38" s="350">
        <f t="shared" si="12"/>
        <v>1272</v>
      </c>
      <c r="I38" s="540">
        <f t="shared" ref="I38:I48" si="15">SUM(C38+H38)</f>
        <v>1285</v>
      </c>
      <c r="J38" s="532">
        <f t="shared" si="13"/>
        <v>1237</v>
      </c>
      <c r="K38" s="565">
        <v>1053</v>
      </c>
      <c r="L38" s="565">
        <v>86</v>
      </c>
      <c r="M38" s="565">
        <v>12</v>
      </c>
      <c r="N38" s="565">
        <v>0</v>
      </c>
      <c r="O38" s="565">
        <v>86</v>
      </c>
      <c r="P38" s="565">
        <v>1237</v>
      </c>
      <c r="Q38" s="567">
        <v>0</v>
      </c>
      <c r="R38" s="544">
        <f t="shared" si="14"/>
        <v>48</v>
      </c>
      <c r="S38" s="130">
        <v>15</v>
      </c>
    </row>
    <row r="39" spans="1:20" ht="15" x14ac:dyDescent="0.25">
      <c r="A39" s="351" t="s">
        <v>814</v>
      </c>
      <c r="B39" s="342" t="s">
        <v>475</v>
      </c>
      <c r="C39" s="564">
        <v>1</v>
      </c>
      <c r="D39" s="565">
        <v>401</v>
      </c>
      <c r="E39" s="565">
        <v>18</v>
      </c>
      <c r="F39" s="565">
        <v>0</v>
      </c>
      <c r="G39" s="565">
        <v>2</v>
      </c>
      <c r="H39" s="350">
        <f t="shared" si="12"/>
        <v>421</v>
      </c>
      <c r="I39" s="540">
        <f t="shared" si="15"/>
        <v>422</v>
      </c>
      <c r="J39" s="532">
        <f t="shared" si="13"/>
        <v>419</v>
      </c>
      <c r="K39" s="565">
        <v>390</v>
      </c>
      <c r="L39" s="565">
        <v>5</v>
      </c>
      <c r="M39" s="565">
        <v>10</v>
      </c>
      <c r="N39" s="565">
        <v>0</v>
      </c>
      <c r="O39" s="565">
        <v>14</v>
      </c>
      <c r="P39" s="565">
        <v>419</v>
      </c>
      <c r="Q39" s="567">
        <v>0</v>
      </c>
      <c r="R39" s="544">
        <f t="shared" si="14"/>
        <v>3</v>
      </c>
      <c r="S39" s="130">
        <v>6</v>
      </c>
      <c r="T39" s="528"/>
    </row>
    <row r="40" spans="1:20" ht="15" x14ac:dyDescent="0.25">
      <c r="A40" s="351" t="s">
        <v>813</v>
      </c>
      <c r="B40" s="353" t="s">
        <v>812</v>
      </c>
      <c r="C40" s="564">
        <v>0</v>
      </c>
      <c r="D40" s="565">
        <v>28</v>
      </c>
      <c r="E40" s="565">
        <v>0</v>
      </c>
      <c r="F40" s="565">
        <v>0</v>
      </c>
      <c r="G40" s="565">
        <v>0</v>
      </c>
      <c r="H40" s="350">
        <f>G40+F40+E40+D40</f>
        <v>28</v>
      </c>
      <c r="I40" s="540">
        <f t="shared" si="15"/>
        <v>28</v>
      </c>
      <c r="J40" s="532">
        <f t="shared" si="13"/>
        <v>22</v>
      </c>
      <c r="K40" s="565">
        <v>21</v>
      </c>
      <c r="L40" s="565">
        <v>0</v>
      </c>
      <c r="M40" s="565">
        <v>1</v>
      </c>
      <c r="N40" s="565">
        <v>0</v>
      </c>
      <c r="O40" s="565">
        <v>0</v>
      </c>
      <c r="P40" s="565">
        <v>22</v>
      </c>
      <c r="Q40" s="567">
        <v>0</v>
      </c>
      <c r="R40" s="544">
        <f>I40-J40</f>
        <v>6</v>
      </c>
      <c r="S40" s="130">
        <v>1</v>
      </c>
      <c r="T40" s="528"/>
    </row>
    <row r="41" spans="1:20" x14ac:dyDescent="0.2">
      <c r="A41" s="352" t="s">
        <v>490</v>
      </c>
      <c r="B41" s="342" t="s">
        <v>491</v>
      </c>
      <c r="C41" s="564">
        <v>0</v>
      </c>
      <c r="D41" s="565">
        <v>0</v>
      </c>
      <c r="E41" s="565">
        <v>0</v>
      </c>
      <c r="F41" s="565">
        <v>0</v>
      </c>
      <c r="G41" s="565">
        <v>0</v>
      </c>
      <c r="H41" s="350">
        <f t="shared" ref="H41" si="16">G41+F41+E41+D41</f>
        <v>0</v>
      </c>
      <c r="I41" s="540">
        <f>SUM(C41+H41)</f>
        <v>0</v>
      </c>
      <c r="J41" s="532">
        <f t="shared" ref="J41" si="17">SUM(K41,L41,M41,N41,O41)</f>
        <v>0</v>
      </c>
      <c r="K41" s="565">
        <v>0</v>
      </c>
      <c r="L41" s="565">
        <v>0</v>
      </c>
      <c r="M41" s="565">
        <v>0</v>
      </c>
      <c r="N41" s="565">
        <v>0</v>
      </c>
      <c r="O41" s="565">
        <v>0</v>
      </c>
      <c r="P41" s="565">
        <v>0</v>
      </c>
      <c r="Q41" s="567">
        <v>0</v>
      </c>
      <c r="R41" s="544">
        <f t="shared" ref="R41" si="18">I41-J41</f>
        <v>0</v>
      </c>
      <c r="S41" s="130">
        <v>0</v>
      </c>
    </row>
    <row r="42" spans="1:20" ht="14.25" x14ac:dyDescent="0.2">
      <c r="A42" s="357" t="s">
        <v>476</v>
      </c>
      <c r="B42" s="343" t="s">
        <v>477</v>
      </c>
      <c r="C42" s="564">
        <v>0</v>
      </c>
      <c r="D42" s="565">
        <v>12</v>
      </c>
      <c r="E42" s="565">
        <v>4</v>
      </c>
      <c r="F42" s="565">
        <v>0</v>
      </c>
      <c r="G42" s="565">
        <v>0</v>
      </c>
      <c r="H42" s="350">
        <f t="shared" si="12"/>
        <v>16</v>
      </c>
      <c r="I42" s="540">
        <f t="shared" si="15"/>
        <v>16</v>
      </c>
      <c r="J42" s="532">
        <f t="shared" si="13"/>
        <v>14</v>
      </c>
      <c r="K42" s="565">
        <v>11</v>
      </c>
      <c r="L42" s="565">
        <v>0</v>
      </c>
      <c r="M42" s="565">
        <v>0</v>
      </c>
      <c r="N42" s="565">
        <v>0</v>
      </c>
      <c r="O42" s="565">
        <v>3</v>
      </c>
      <c r="P42" s="565">
        <v>13</v>
      </c>
      <c r="Q42" s="567">
        <v>1</v>
      </c>
      <c r="R42" s="544">
        <f t="shared" si="14"/>
        <v>2</v>
      </c>
      <c r="S42" s="130">
        <v>0</v>
      </c>
    </row>
    <row r="43" spans="1:20" x14ac:dyDescent="0.2">
      <c r="A43" s="391" t="s">
        <v>803</v>
      </c>
      <c r="B43" s="342" t="s">
        <v>478</v>
      </c>
      <c r="C43" s="564">
        <v>0</v>
      </c>
      <c r="D43" s="565">
        <v>8</v>
      </c>
      <c r="E43" s="565">
        <v>4</v>
      </c>
      <c r="F43" s="565">
        <v>0</v>
      </c>
      <c r="G43" s="565">
        <v>0</v>
      </c>
      <c r="H43" s="350">
        <f t="shared" si="12"/>
        <v>12</v>
      </c>
      <c r="I43" s="540">
        <f t="shared" si="15"/>
        <v>12</v>
      </c>
      <c r="J43" s="532">
        <f t="shared" si="13"/>
        <v>11</v>
      </c>
      <c r="K43" s="565">
        <v>9</v>
      </c>
      <c r="L43" s="565">
        <v>0</v>
      </c>
      <c r="M43" s="565">
        <v>0</v>
      </c>
      <c r="N43" s="565">
        <v>0</v>
      </c>
      <c r="O43" s="565">
        <v>2</v>
      </c>
      <c r="P43" s="565">
        <v>10</v>
      </c>
      <c r="Q43" s="567">
        <v>1</v>
      </c>
      <c r="R43" s="544">
        <f t="shared" si="14"/>
        <v>1</v>
      </c>
      <c r="S43" s="130">
        <v>0</v>
      </c>
    </row>
    <row r="44" spans="1:20" x14ac:dyDescent="0.2">
      <c r="A44" s="392" t="s">
        <v>804</v>
      </c>
      <c r="B44" s="342" t="s">
        <v>479</v>
      </c>
      <c r="C44" s="564">
        <v>0</v>
      </c>
      <c r="D44" s="565">
        <v>0</v>
      </c>
      <c r="E44" s="565">
        <v>0</v>
      </c>
      <c r="F44" s="565">
        <v>0</v>
      </c>
      <c r="G44" s="565">
        <v>0</v>
      </c>
      <c r="H44" s="350">
        <f t="shared" si="12"/>
        <v>0</v>
      </c>
      <c r="I44" s="540">
        <f t="shared" si="15"/>
        <v>0</v>
      </c>
      <c r="J44" s="532">
        <f t="shared" si="13"/>
        <v>0</v>
      </c>
      <c r="K44" s="565">
        <v>0</v>
      </c>
      <c r="L44" s="565">
        <v>0</v>
      </c>
      <c r="M44" s="565">
        <v>0</v>
      </c>
      <c r="N44" s="565">
        <v>0</v>
      </c>
      <c r="O44" s="565">
        <v>0</v>
      </c>
      <c r="P44" s="565">
        <v>0</v>
      </c>
      <c r="Q44" s="567">
        <v>0</v>
      </c>
      <c r="R44" s="544">
        <f t="shared" si="14"/>
        <v>0</v>
      </c>
      <c r="S44" s="130">
        <v>0</v>
      </c>
    </row>
    <row r="45" spans="1:20" x14ac:dyDescent="0.2">
      <c r="A45" s="352" t="s">
        <v>480</v>
      </c>
      <c r="B45" s="344" t="s">
        <v>481</v>
      </c>
      <c r="C45" s="564">
        <v>0</v>
      </c>
      <c r="D45" s="565">
        <v>0</v>
      </c>
      <c r="E45" s="565">
        <v>0</v>
      </c>
      <c r="F45" s="565">
        <v>0</v>
      </c>
      <c r="G45" s="565">
        <v>0</v>
      </c>
      <c r="H45" s="350">
        <f t="shared" si="12"/>
        <v>0</v>
      </c>
      <c r="I45" s="540">
        <f t="shared" si="15"/>
        <v>0</v>
      </c>
      <c r="J45" s="532">
        <f t="shared" si="13"/>
        <v>0</v>
      </c>
      <c r="K45" s="565">
        <v>0</v>
      </c>
      <c r="L45" s="565">
        <v>0</v>
      </c>
      <c r="M45" s="565">
        <v>0</v>
      </c>
      <c r="N45" s="565">
        <v>0</v>
      </c>
      <c r="O45" s="565">
        <v>0</v>
      </c>
      <c r="P45" s="565">
        <v>0</v>
      </c>
      <c r="Q45" s="567">
        <v>0</v>
      </c>
      <c r="R45" s="544">
        <f t="shared" si="14"/>
        <v>0</v>
      </c>
      <c r="S45" s="130">
        <v>0</v>
      </c>
    </row>
    <row r="46" spans="1:20" x14ac:dyDescent="0.2">
      <c r="A46" s="351" t="s">
        <v>492</v>
      </c>
      <c r="B46" s="342" t="s">
        <v>482</v>
      </c>
      <c r="C46" s="564">
        <v>0</v>
      </c>
      <c r="D46" s="565">
        <v>1</v>
      </c>
      <c r="E46" s="565">
        <v>0</v>
      </c>
      <c r="F46" s="565">
        <v>0</v>
      </c>
      <c r="G46" s="565">
        <v>0</v>
      </c>
      <c r="H46" s="350">
        <f t="shared" si="12"/>
        <v>1</v>
      </c>
      <c r="I46" s="540">
        <f t="shared" si="15"/>
        <v>1</v>
      </c>
      <c r="J46" s="532">
        <f>SUM(K46,L46,M46,N46,O46)</f>
        <v>1</v>
      </c>
      <c r="K46" s="565">
        <v>1</v>
      </c>
      <c r="L46" s="565">
        <v>0</v>
      </c>
      <c r="M46" s="565">
        <v>0</v>
      </c>
      <c r="N46" s="565">
        <v>0</v>
      </c>
      <c r="O46" s="565">
        <v>0</v>
      </c>
      <c r="P46" s="565">
        <v>1</v>
      </c>
      <c r="Q46" s="567">
        <v>0</v>
      </c>
      <c r="R46" s="544">
        <f t="shared" si="14"/>
        <v>0</v>
      </c>
      <c r="S46" s="130">
        <v>0</v>
      </c>
    </row>
    <row r="47" spans="1:20" ht="25.5" x14ac:dyDescent="0.2">
      <c r="A47" s="352" t="s">
        <v>493</v>
      </c>
      <c r="B47" s="342" t="s">
        <v>494</v>
      </c>
      <c r="C47" s="564">
        <v>0</v>
      </c>
      <c r="D47" s="565">
        <v>3</v>
      </c>
      <c r="E47" s="565">
        <v>0</v>
      </c>
      <c r="F47" s="565">
        <v>0</v>
      </c>
      <c r="G47" s="565">
        <v>0</v>
      </c>
      <c r="H47" s="350">
        <f t="shared" ref="H47" si="19">G47+F47+E47+D47</f>
        <v>3</v>
      </c>
      <c r="I47" s="540">
        <f>SUM(C47+H47)</f>
        <v>3</v>
      </c>
      <c r="J47" s="532">
        <f>SUM(K47,L47,M47,N47,O47)</f>
        <v>2</v>
      </c>
      <c r="K47" s="565">
        <v>1</v>
      </c>
      <c r="L47" s="565">
        <v>0</v>
      </c>
      <c r="M47" s="565">
        <v>0</v>
      </c>
      <c r="N47" s="565">
        <v>0</v>
      </c>
      <c r="O47" s="565">
        <v>1</v>
      </c>
      <c r="P47" s="565">
        <v>2</v>
      </c>
      <c r="Q47" s="567">
        <v>0</v>
      </c>
      <c r="R47" s="544">
        <f t="shared" ref="R47" si="20">I47-J47</f>
        <v>1</v>
      </c>
      <c r="S47" s="130">
        <v>0</v>
      </c>
    </row>
    <row r="48" spans="1:20" ht="14.25" x14ac:dyDescent="0.2">
      <c r="A48" s="357" t="s">
        <v>483</v>
      </c>
      <c r="B48" s="343" t="s">
        <v>484</v>
      </c>
      <c r="C48" s="534">
        <v>0</v>
      </c>
      <c r="D48" s="535">
        <v>0</v>
      </c>
      <c r="E48" s="535">
        <v>0</v>
      </c>
      <c r="F48" s="535">
        <v>0</v>
      </c>
      <c r="G48" s="535">
        <v>0</v>
      </c>
      <c r="H48" s="536">
        <f t="shared" si="12"/>
        <v>0</v>
      </c>
      <c r="I48" s="541">
        <f t="shared" si="15"/>
        <v>0</v>
      </c>
      <c r="J48" s="533">
        <f t="shared" si="13"/>
        <v>0</v>
      </c>
      <c r="K48" s="535">
        <v>0</v>
      </c>
      <c r="L48" s="535">
        <v>0</v>
      </c>
      <c r="M48" s="535">
        <v>0</v>
      </c>
      <c r="N48" s="535">
        <v>0</v>
      </c>
      <c r="O48" s="535">
        <v>0</v>
      </c>
      <c r="P48" s="535">
        <v>0</v>
      </c>
      <c r="Q48" s="537">
        <v>0</v>
      </c>
      <c r="R48" s="545">
        <f t="shared" si="14"/>
        <v>0</v>
      </c>
      <c r="S48" s="131">
        <v>0</v>
      </c>
    </row>
    <row r="49" spans="1:19" s="555" customFormat="1" ht="13.5" thickBot="1" x14ac:dyDescent="0.25">
      <c r="A49" s="553" t="s">
        <v>833</v>
      </c>
      <c r="B49" s="554" t="s">
        <v>832</v>
      </c>
      <c r="C49" s="549">
        <v>0</v>
      </c>
      <c r="D49" s="550">
        <v>0</v>
      </c>
      <c r="E49" s="550">
        <v>0</v>
      </c>
      <c r="F49" s="550">
        <v>0</v>
      </c>
      <c r="G49" s="550">
        <v>0</v>
      </c>
      <c r="H49" s="536">
        <f t="shared" ref="H49" si="21">G49+F49+E49+D49</f>
        <v>0</v>
      </c>
      <c r="I49" s="541">
        <f t="shared" ref="I49" si="22">SUM(C49+H49)</f>
        <v>0</v>
      </c>
      <c r="J49" s="533">
        <f t="shared" ref="J49" si="23">SUM(K49,L49,M49,N49,O49)</f>
        <v>0</v>
      </c>
      <c r="K49" s="550">
        <v>0</v>
      </c>
      <c r="L49" s="550">
        <v>0</v>
      </c>
      <c r="M49" s="550">
        <v>0</v>
      </c>
      <c r="N49" s="550">
        <v>0</v>
      </c>
      <c r="O49" s="550">
        <v>0</v>
      </c>
      <c r="P49" s="550">
        <v>0</v>
      </c>
      <c r="Q49" s="551">
        <v>0</v>
      </c>
      <c r="R49" s="545">
        <f>I49-J49</f>
        <v>0</v>
      </c>
      <c r="S49" s="552">
        <v>0</v>
      </c>
    </row>
    <row r="50" spans="1:19" ht="18" customHeight="1" thickBot="1" x14ac:dyDescent="0.25">
      <c r="A50" s="547" t="s">
        <v>487</v>
      </c>
      <c r="B50" s="548"/>
      <c r="C50" s="530">
        <f>C48+C42+C37+C36+C35+C34+C30+C29+C27+C26+C18+C12</f>
        <v>317</v>
      </c>
      <c r="D50" s="530">
        <f t="shared" ref="D50:S50" si="24">D48+D42+D37+D36+D35+D34+D30+D29+D27+D26+D18+D12</f>
        <v>3320</v>
      </c>
      <c r="E50" s="530">
        <f t="shared" si="24"/>
        <v>258</v>
      </c>
      <c r="F50" s="530">
        <f t="shared" si="24"/>
        <v>3</v>
      </c>
      <c r="G50" s="530">
        <f t="shared" si="24"/>
        <v>14</v>
      </c>
      <c r="H50" s="530">
        <f t="shared" si="24"/>
        <v>3595</v>
      </c>
      <c r="I50" s="530">
        <f t="shared" si="24"/>
        <v>3912</v>
      </c>
      <c r="J50" s="530">
        <f t="shared" si="24"/>
        <v>3498</v>
      </c>
      <c r="K50" s="530">
        <f t="shared" si="24"/>
        <v>2805</v>
      </c>
      <c r="L50" s="530">
        <f t="shared" si="24"/>
        <v>174</v>
      </c>
      <c r="M50" s="530">
        <f t="shared" si="24"/>
        <v>124</v>
      </c>
      <c r="N50" s="530">
        <f t="shared" si="24"/>
        <v>35</v>
      </c>
      <c r="O50" s="530">
        <f t="shared" si="24"/>
        <v>360</v>
      </c>
      <c r="P50" s="530">
        <f t="shared" si="24"/>
        <v>3305</v>
      </c>
      <c r="Q50" s="530">
        <f t="shared" si="24"/>
        <v>122</v>
      </c>
      <c r="R50" s="530">
        <f t="shared" si="24"/>
        <v>414</v>
      </c>
      <c r="S50" s="531">
        <f t="shared" si="24"/>
        <v>171</v>
      </c>
    </row>
    <row r="51" spans="1:19" ht="10.5" customHeight="1" x14ac:dyDescent="0.2">
      <c r="A51" s="73"/>
      <c r="B51" s="74"/>
      <c r="C51" s="75"/>
      <c r="D51" s="75"/>
      <c r="E51" s="75"/>
      <c r="F51" s="75"/>
      <c r="G51" s="75"/>
      <c r="H51" s="75"/>
      <c r="I51" s="75"/>
      <c r="J51" s="75"/>
      <c r="K51" s="75"/>
      <c r="L51" s="75"/>
      <c r="M51" s="75"/>
      <c r="N51" s="75"/>
      <c r="O51" s="75"/>
      <c r="P51" s="75"/>
      <c r="Q51" s="75"/>
    </row>
    <row r="52" spans="1:19" ht="12" customHeight="1" x14ac:dyDescent="0.2">
      <c r="B52" s="86"/>
      <c r="C52" s="86"/>
      <c r="E52" s="292" t="s">
        <v>105</v>
      </c>
      <c r="F52" s="302"/>
      <c r="G52" s="302"/>
      <c r="H52" s="302"/>
      <c r="I52" s="302"/>
      <c r="J52" s="302"/>
      <c r="K52" s="302"/>
      <c r="L52" s="303"/>
      <c r="M52" s="303"/>
      <c r="N52" s="303"/>
      <c r="O52" s="304"/>
      <c r="P52" s="305"/>
      <c r="Q52" s="305"/>
      <c r="R52" s="240"/>
    </row>
    <row r="53" spans="1:19" ht="25.5" customHeight="1" x14ac:dyDescent="0.2">
      <c r="A53" s="306" t="s">
        <v>106</v>
      </c>
      <c r="B53" s="358"/>
      <c r="C53" s="72" t="s">
        <v>107</v>
      </c>
      <c r="E53" s="683" t="s">
        <v>108</v>
      </c>
      <c r="F53" s="684" t="s">
        <v>109</v>
      </c>
      <c r="G53" s="684"/>
      <c r="H53" s="684"/>
      <c r="I53" s="684"/>
      <c r="J53" s="684" t="s">
        <v>110</v>
      </c>
      <c r="K53" s="684"/>
      <c r="L53" s="684"/>
      <c r="M53" s="684"/>
      <c r="N53" s="677"/>
      <c r="O53" s="677"/>
      <c r="P53" s="677"/>
      <c r="Q53" s="677"/>
      <c r="R53" s="677"/>
      <c r="S53" s="86"/>
    </row>
    <row r="54" spans="1:19" x14ac:dyDescent="0.2">
      <c r="A54" s="77" t="s">
        <v>111</v>
      </c>
      <c r="B54" s="359"/>
      <c r="C54" s="128">
        <v>1091</v>
      </c>
      <c r="E54" s="683"/>
      <c r="F54" s="307" t="s">
        <v>112</v>
      </c>
      <c r="G54" s="307" t="s">
        <v>113</v>
      </c>
      <c r="H54" s="307" t="s">
        <v>114</v>
      </c>
      <c r="I54" s="307" t="s">
        <v>115</v>
      </c>
      <c r="J54" s="307" t="s">
        <v>112</v>
      </c>
      <c r="K54" s="307" t="s">
        <v>113</v>
      </c>
      <c r="L54" s="307" t="s">
        <v>114</v>
      </c>
      <c r="M54" s="307" t="s">
        <v>115</v>
      </c>
      <c r="N54" s="308"/>
      <c r="O54" s="308"/>
      <c r="P54" s="308"/>
      <c r="Q54" s="308"/>
      <c r="R54" s="308"/>
      <c r="S54" s="86"/>
    </row>
    <row r="55" spans="1:19" ht="12.75" customHeight="1" x14ac:dyDescent="0.2">
      <c r="A55" s="77" t="s">
        <v>116</v>
      </c>
      <c r="B55" s="359"/>
      <c r="C55" s="128">
        <v>434</v>
      </c>
      <c r="E55" s="319">
        <v>471</v>
      </c>
      <c r="F55" s="319">
        <v>96</v>
      </c>
      <c r="G55" s="320">
        <v>63</v>
      </c>
      <c r="H55" s="320">
        <v>56</v>
      </c>
      <c r="I55" s="320">
        <v>216</v>
      </c>
      <c r="J55" s="320">
        <v>4</v>
      </c>
      <c r="K55" s="320">
        <v>25</v>
      </c>
      <c r="L55" s="320">
        <v>5</v>
      </c>
      <c r="M55" s="320">
        <v>6</v>
      </c>
      <c r="N55" s="309"/>
      <c r="O55" s="309"/>
      <c r="P55" s="309"/>
      <c r="Q55" s="309"/>
      <c r="R55" s="309"/>
      <c r="S55" s="86"/>
    </row>
    <row r="56" spans="1:19" x14ac:dyDescent="0.2">
      <c r="A56" s="77" t="s">
        <v>117</v>
      </c>
      <c r="B56" s="359"/>
      <c r="C56" s="128">
        <v>221</v>
      </c>
      <c r="E56" s="319"/>
      <c r="F56" s="177"/>
      <c r="G56" s="319"/>
      <c r="H56" s="319"/>
      <c r="I56" s="319"/>
      <c r="J56" s="319"/>
      <c r="K56" s="319"/>
      <c r="L56" s="319"/>
      <c r="M56" s="319"/>
      <c r="N56" s="282"/>
      <c r="O56" s="282"/>
      <c r="P56" s="282"/>
      <c r="Q56" s="282"/>
      <c r="R56" s="282"/>
      <c r="S56" s="86"/>
    </row>
    <row r="57" spans="1:19" x14ac:dyDescent="0.2">
      <c r="A57" s="86"/>
      <c r="B57" s="86"/>
      <c r="C57" s="310"/>
      <c r="H57" s="311"/>
      <c r="I57" s="311"/>
      <c r="J57" s="311"/>
      <c r="N57" s="86"/>
      <c r="O57" s="682"/>
      <c r="P57" s="682"/>
      <c r="Q57" s="360"/>
      <c r="R57" s="86"/>
      <c r="S57" s="86"/>
    </row>
    <row r="58" spans="1:19" x14ac:dyDescent="0.2">
      <c r="B58" s="86"/>
      <c r="C58" s="310"/>
      <c r="E58" s="312"/>
      <c r="F58" s="313"/>
      <c r="H58" s="85"/>
      <c r="I58" s="85"/>
      <c r="J58" s="82"/>
      <c r="K58" s="82"/>
      <c r="L58" s="82"/>
      <c r="M58" s="82"/>
      <c r="N58" s="82"/>
      <c r="O58" s="82"/>
      <c r="P58" s="310"/>
      <c r="Q58" s="310"/>
      <c r="R58" s="86"/>
      <c r="S58" s="86"/>
    </row>
    <row r="59" spans="1:19" x14ac:dyDescent="0.2">
      <c r="A59" s="306" t="s">
        <v>118</v>
      </c>
      <c r="B59" s="358"/>
      <c r="C59" s="238" t="s">
        <v>107</v>
      </c>
      <c r="G59" s="314"/>
      <c r="H59" s="315"/>
      <c r="I59" s="315"/>
      <c r="P59" s="85"/>
      <c r="Q59" s="85"/>
    </row>
    <row r="60" spans="1:19" x14ac:dyDescent="0.2">
      <c r="A60" s="77" t="s">
        <v>119</v>
      </c>
      <c r="B60" s="359"/>
      <c r="C60" s="79">
        <v>11</v>
      </c>
      <c r="D60" s="86"/>
      <c r="E60" s="314"/>
      <c r="F60" s="314"/>
      <c r="H60" s="310"/>
      <c r="K60" s="310"/>
      <c r="L60" s="316"/>
      <c r="M60" s="316"/>
      <c r="N60" s="310"/>
      <c r="O60" s="310"/>
      <c r="P60" s="310"/>
      <c r="Q60" s="310"/>
    </row>
    <row r="61" spans="1:19" x14ac:dyDescent="0.2">
      <c r="A61" s="77" t="s">
        <v>120</v>
      </c>
      <c r="B61" s="359"/>
      <c r="C61" s="79">
        <v>0</v>
      </c>
      <c r="D61" s="86"/>
      <c r="H61" s="311"/>
      <c r="I61" s="311"/>
      <c r="J61" s="311"/>
      <c r="P61" s="310"/>
      <c r="Q61" s="310"/>
    </row>
    <row r="62" spans="1:19" x14ac:dyDescent="0.2">
      <c r="A62" s="77" t="s">
        <v>122</v>
      </c>
      <c r="B62" s="359"/>
      <c r="C62" s="79">
        <v>0</v>
      </c>
      <c r="D62" s="86"/>
      <c r="E62" s="314"/>
      <c r="F62" s="314"/>
      <c r="G62" s="86"/>
      <c r="H62" s="311"/>
      <c r="I62" s="311"/>
      <c r="J62" s="629" t="s">
        <v>57</v>
      </c>
      <c r="K62" s="629"/>
      <c r="L62" s="629"/>
      <c r="M62" s="629"/>
      <c r="N62" s="629"/>
      <c r="O62" s="629"/>
      <c r="P62" s="310"/>
      <c r="Q62" s="310"/>
    </row>
    <row r="63" spans="1:19" ht="24.95" customHeight="1" x14ac:dyDescent="0.2">
      <c r="A63" s="83" t="s">
        <v>263</v>
      </c>
      <c r="B63" s="359"/>
      <c r="C63" s="79">
        <v>0</v>
      </c>
      <c r="E63" s="314"/>
      <c r="F63" s="314"/>
      <c r="G63" s="317"/>
      <c r="H63" s="311"/>
      <c r="I63" s="311"/>
      <c r="J63" s="89" t="s">
        <v>432</v>
      </c>
      <c r="K63" s="310"/>
      <c r="L63" s="310"/>
      <c r="M63" s="310"/>
      <c r="N63" s="310"/>
      <c r="O63" s="310"/>
      <c r="P63" s="310"/>
      <c r="Q63" s="310"/>
    </row>
    <row r="64" spans="1:19" x14ac:dyDescent="0.2">
      <c r="J64" s="240" t="s">
        <v>561</v>
      </c>
    </row>
    <row r="65" spans="1:18" s="70" customFormat="1" x14ac:dyDescent="0.2">
      <c r="J65" s="6" t="s">
        <v>564</v>
      </c>
      <c r="K65" s="87"/>
      <c r="L65" s="87"/>
      <c r="M65" s="87"/>
      <c r="N65" s="87"/>
      <c r="O65" s="81"/>
    </row>
    <row r="66" spans="1:18" s="70" customFormat="1" x14ac:dyDescent="0.2">
      <c r="A66" s="373" t="s">
        <v>567</v>
      </c>
      <c r="B66" s="374"/>
      <c r="C66" s="375" t="s">
        <v>107</v>
      </c>
      <c r="J66" s="6" t="s">
        <v>571</v>
      </c>
      <c r="K66" s="87"/>
      <c r="L66" s="87"/>
      <c r="M66" s="87"/>
      <c r="N66" s="87"/>
      <c r="O66" s="81"/>
    </row>
    <row r="67" spans="1:18" s="70" customFormat="1" ht="25.5" x14ac:dyDescent="0.2">
      <c r="A67" s="362" t="s">
        <v>566</v>
      </c>
      <c r="B67" s="368"/>
      <c r="C67" s="372">
        <v>473</v>
      </c>
      <c r="J67" s="6"/>
      <c r="K67" s="87"/>
      <c r="L67" s="87"/>
      <c r="M67" s="87"/>
      <c r="N67" s="87"/>
      <c r="O67" s="81"/>
    </row>
    <row r="68" spans="1:18" s="70" customFormat="1" x14ac:dyDescent="0.2">
      <c r="J68" s="6"/>
      <c r="K68" s="87"/>
      <c r="L68" s="87"/>
      <c r="M68" s="87"/>
      <c r="N68" s="87"/>
      <c r="O68" s="81"/>
    </row>
    <row r="69" spans="1:18" s="70" customFormat="1" x14ac:dyDescent="0.2">
      <c r="J69" s="6"/>
      <c r="K69" s="87"/>
      <c r="L69" s="87"/>
      <c r="M69" s="87"/>
      <c r="N69" s="87"/>
      <c r="O69" s="81"/>
    </row>
    <row r="70" spans="1:18" s="70" customFormat="1" x14ac:dyDescent="0.2">
      <c r="A70" s="71" t="s">
        <v>861</v>
      </c>
      <c r="B70" s="71"/>
      <c r="C70" s="674" t="s">
        <v>870</v>
      </c>
      <c r="D70" s="674"/>
      <c r="E70" s="674"/>
      <c r="F70" s="674"/>
      <c r="G70" s="568"/>
      <c r="H70" s="568"/>
      <c r="I70" s="568"/>
      <c r="J70" s="568"/>
      <c r="K70" s="675" t="s">
        <v>63</v>
      </c>
      <c r="L70" s="675"/>
      <c r="M70" s="675"/>
      <c r="N70" s="675"/>
      <c r="O70" s="675"/>
      <c r="P70" s="675"/>
      <c r="Q70" s="561"/>
      <c r="R70" s="568"/>
    </row>
    <row r="71" spans="1:18" s="70" customFormat="1" x14ac:dyDescent="0.2">
      <c r="A71" s="568"/>
      <c r="B71" s="568"/>
      <c r="C71" s="568"/>
      <c r="D71" s="568"/>
      <c r="E71" s="568"/>
      <c r="F71" s="568"/>
      <c r="G71" s="568"/>
      <c r="H71" s="568"/>
      <c r="I71" s="568"/>
      <c r="J71" s="568"/>
      <c r="K71" s="568"/>
      <c r="L71" s="568"/>
      <c r="M71" s="568" t="s">
        <v>848</v>
      </c>
      <c r="N71" s="568"/>
      <c r="O71" s="568"/>
      <c r="P71" s="568"/>
      <c r="Q71" s="568"/>
      <c r="R71" s="568"/>
    </row>
    <row r="72" spans="1:18" s="70" customFormat="1" x14ac:dyDescent="0.2">
      <c r="A72" s="71" t="s">
        <v>859</v>
      </c>
      <c r="B72" s="71"/>
      <c r="C72" s="674" t="s">
        <v>860</v>
      </c>
      <c r="D72" s="674"/>
      <c r="E72" s="674"/>
      <c r="F72" s="674"/>
      <c r="G72" s="568"/>
      <c r="H72" s="568"/>
      <c r="I72" s="568"/>
      <c r="J72" s="568"/>
      <c r="K72" s="675" t="s">
        <v>124</v>
      </c>
      <c r="L72" s="675"/>
      <c r="M72" s="675"/>
      <c r="N72" s="675"/>
      <c r="O72" s="675"/>
      <c r="P72" s="675"/>
      <c r="Q72" s="561"/>
      <c r="R72" s="568"/>
    </row>
    <row r="73" spans="1:18" s="70" customFormat="1" x14ac:dyDescent="0.2">
      <c r="A73" s="568"/>
      <c r="B73" s="568"/>
      <c r="C73" s="568"/>
      <c r="D73" s="568"/>
      <c r="E73" s="568"/>
      <c r="F73" s="568"/>
      <c r="G73" s="568"/>
      <c r="H73" s="568"/>
      <c r="I73" s="568"/>
      <c r="J73" s="568"/>
      <c r="K73" s="568"/>
      <c r="L73" s="568"/>
      <c r="M73" s="568"/>
      <c r="N73" s="568"/>
      <c r="O73" s="568" t="s">
        <v>850</v>
      </c>
      <c r="P73" s="568"/>
      <c r="Q73" s="568"/>
      <c r="R73" s="568"/>
    </row>
    <row r="74" spans="1:18" s="70" customFormat="1" x14ac:dyDescent="0.2"/>
    <row r="75" spans="1:18" s="70" customFormat="1" x14ac:dyDescent="0.2"/>
    <row r="76" spans="1:18" s="70" customFormat="1" x14ac:dyDescent="0.2"/>
    <row r="77" spans="1:18" s="70" customFormat="1" x14ac:dyDescent="0.2"/>
    <row r="78" spans="1:18" s="70" customFormat="1" x14ac:dyDescent="0.2"/>
    <row r="79" spans="1:18" s="70" customFormat="1" x14ac:dyDescent="0.2"/>
    <row r="80" spans="1:18" s="70" customFormat="1" x14ac:dyDescent="0.2"/>
    <row r="81" s="70" customFormat="1" x14ac:dyDescent="0.2"/>
    <row r="82" s="70" customFormat="1" x14ac:dyDescent="0.2"/>
    <row r="83" s="70" customFormat="1" x14ac:dyDescent="0.2"/>
    <row r="84" s="70" customFormat="1" x14ac:dyDescent="0.2"/>
    <row r="85" s="70" customFormat="1" x14ac:dyDescent="0.2"/>
    <row r="86" s="70" customFormat="1" x14ac:dyDescent="0.2"/>
    <row r="87" s="70" customFormat="1" x14ac:dyDescent="0.2"/>
    <row r="88" s="70" customFormat="1" x14ac:dyDescent="0.2"/>
    <row r="89" s="70" customFormat="1" x14ac:dyDescent="0.2"/>
    <row r="90" s="70" customFormat="1" x14ac:dyDescent="0.2"/>
    <row r="91" s="70" customFormat="1" x14ac:dyDescent="0.2"/>
    <row r="92" s="70" customFormat="1" x14ac:dyDescent="0.2"/>
    <row r="93" s="70" customFormat="1" x14ac:dyDescent="0.2"/>
    <row r="94" s="70" customFormat="1" x14ac:dyDescent="0.2"/>
    <row r="95" s="70" customFormat="1" x14ac:dyDescent="0.2"/>
  </sheetData>
  <sheetProtection password="DC4B" sheet="1" objects="1" scenarios="1" formatColumns="0" formatRows="0"/>
  <mergeCells count="35">
    <mergeCell ref="S1:U1"/>
    <mergeCell ref="C72:F72"/>
    <mergeCell ref="K72:P72"/>
    <mergeCell ref="O57:P57"/>
    <mergeCell ref="J62:O62"/>
    <mergeCell ref="N5:N10"/>
    <mergeCell ref="O5:O10"/>
    <mergeCell ref="E53:E54"/>
    <mergeCell ref="F53:I53"/>
    <mergeCell ref="J53:M53"/>
    <mergeCell ref="S3:S10"/>
    <mergeCell ref="M4:M10"/>
    <mergeCell ref="N4:O4"/>
    <mergeCell ref="Q4:Q10"/>
    <mergeCell ref="K4:K10"/>
    <mergeCell ref="L4:L10"/>
    <mergeCell ref="C70:F70"/>
    <mergeCell ref="K70:P70"/>
    <mergeCell ref="G3:G10"/>
    <mergeCell ref="N53:R53"/>
    <mergeCell ref="R3:R10"/>
    <mergeCell ref="N1:R1"/>
    <mergeCell ref="P4:P10"/>
    <mergeCell ref="A1:G1"/>
    <mergeCell ref="D4:D10"/>
    <mergeCell ref="E4:E10"/>
    <mergeCell ref="F4:F10"/>
    <mergeCell ref="J4:J10"/>
    <mergeCell ref="A3:A10"/>
    <mergeCell ref="B3:B10"/>
    <mergeCell ref="C3:C10"/>
    <mergeCell ref="D3:F3"/>
    <mergeCell ref="I3:I10"/>
    <mergeCell ref="H3:H10"/>
    <mergeCell ref="J3:Q3"/>
  </mergeCells>
  <conditionalFormatting sqref="C55:C56">
    <cfRule type="expression" dxfId="42" priority="32" stopIfTrue="1">
      <formula>$C55&gt;$C54</formula>
    </cfRule>
  </conditionalFormatting>
  <dataValidations count="1">
    <dataValidation type="custom" allowBlank="1" showInputMessage="1" showErrorMessage="1" errorTitle="Грешка" error="Главата не е по-голямо или равно на В това число!" sqref="K38:Q38 S38">
      <formula1>K$37&gt;=K$38</formula1>
    </dataValidation>
  </dataValidations>
  <hyperlinks>
    <hyperlink ref="S1" location="'Списък Приложения'!A1" display="НАЗАД"/>
  </hyperlinks>
  <printOptions horizontalCentered="1"/>
  <pageMargins left="0" right="0" top="0" bottom="0" header="0" footer="0"/>
  <pageSetup paperSize="9" scale="69" orientation="landscape" r:id="rId1"/>
  <rowBreaks count="1" manualBreakCount="1">
    <brk id="50" max="17" man="1"/>
  </rowBreaks>
  <extLst>
    <ext xmlns:x14="http://schemas.microsoft.com/office/spreadsheetml/2009/9/main" uri="{78C0D931-6437-407d-A8EE-F0AAD7539E65}">
      <x14:conditionalFormattings>
        <x14:conditionalFormatting xmlns:xm="http://schemas.microsoft.com/office/excel/2006/main">
          <x14:cfRule type="cellIs" priority="9" stopIfTrue="1" operator="notEqual" id="{8C81FDE3-B709-48D3-9C35-02BCE38BA794}">
            <xm:f>'6.Прил 3_ГДиАД-съдии'!$D$9</xm:f>
            <x14:dxf>
              <fill>
                <patternFill>
                  <bgColor rgb="FFFF0000"/>
                </patternFill>
              </fill>
            </x14:dxf>
          </x14:cfRule>
          <xm:sqref>C50</xm:sqref>
        </x14:conditionalFormatting>
        <x14:conditionalFormatting xmlns:xm="http://schemas.microsoft.com/office/excel/2006/main">
          <x14:cfRule type="cellIs" priority="7" stopIfTrue="1" operator="notEqual" id="{D4F53853-51D1-4A43-8C06-9D702518E7FE}">
            <xm:f>'6.Прил 3_ГДиАД-съдии'!$K$9</xm:f>
            <x14:dxf>
              <fill>
                <patternFill>
                  <bgColor rgb="FFFF0000"/>
                </patternFill>
              </fill>
            </x14:dxf>
          </x14:cfRule>
          <xm:sqref>H50</xm:sqref>
        </x14:conditionalFormatting>
        <x14:conditionalFormatting xmlns:xm="http://schemas.microsoft.com/office/excel/2006/main">
          <x14:cfRule type="cellIs" priority="6" stopIfTrue="1" operator="notEqual" id="{47806F19-BA72-45EB-BD5C-D351345AA424}">
            <xm:f>'6.Прил 3_ГДиАД-съдии'!$R$9</xm:f>
            <x14:dxf>
              <fill>
                <patternFill>
                  <bgColor rgb="FFFF0000"/>
                </patternFill>
              </fill>
            </x14:dxf>
          </x14:cfRule>
          <xm:sqref>I50</xm:sqref>
        </x14:conditionalFormatting>
        <x14:conditionalFormatting xmlns:xm="http://schemas.microsoft.com/office/excel/2006/main">
          <x14:cfRule type="cellIs" priority="5" stopIfTrue="1" operator="notEqual" id="{72A1672F-8CDE-47BD-8288-1A8D4936F9A6}">
            <xm:f>'6.Прил 3_ГДиАД-съдии'!$Y$9</xm:f>
            <x14:dxf>
              <fill>
                <patternFill>
                  <bgColor rgb="FFFF0000"/>
                </patternFill>
              </fill>
            </x14:dxf>
          </x14:cfRule>
          <xm:sqref>J50</xm:sqref>
        </x14:conditionalFormatting>
        <x14:conditionalFormatting xmlns:xm="http://schemas.microsoft.com/office/excel/2006/main">
          <x14:cfRule type="cellIs" priority="4" stopIfTrue="1" operator="notEqual" id="{497DC76C-6851-4194-A5CF-3625C7A2E27F}">
            <xm:f>'6.Прил 3_ГДиАД-съдии'!$BA$9</xm:f>
            <x14:dxf>
              <fill>
                <patternFill>
                  <bgColor rgb="FFFF0000"/>
                </patternFill>
              </fill>
            </x14:dxf>
          </x14:cfRule>
          <xm:sqref>R50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pageSetUpPr fitToPage="1"/>
  </sheetPr>
  <dimension ref="A1:AE201"/>
  <sheetViews>
    <sheetView zoomScale="90" zoomScaleNormal="90" workbookViewId="0">
      <pane xSplit="2" ySplit="9" topLeftCell="C159" activePane="bottomRight" state="frozen"/>
      <selection pane="topRight" activeCell="C1" sqref="C1"/>
      <selection pane="bottomLeft" activeCell="A10" sqref="A10"/>
      <selection pane="bottomRight" activeCell="H177" sqref="H177"/>
    </sheetView>
  </sheetViews>
  <sheetFormatPr defaultColWidth="9.140625" defaultRowHeight="12.75" x14ac:dyDescent="0.2"/>
  <cols>
    <col min="1" max="1" width="44" style="240" customWidth="1"/>
    <col min="2" max="2" width="5.140625" style="240" customWidth="1"/>
    <col min="3" max="3" width="7.140625" style="240" customWidth="1"/>
    <col min="4" max="4" width="7.42578125" style="240" customWidth="1"/>
    <col min="5" max="5" width="7.5703125" style="240" customWidth="1"/>
    <col min="6" max="6" width="7" style="240" customWidth="1"/>
    <col min="7" max="7" width="10.5703125" style="240" customWidth="1"/>
    <col min="8" max="8" width="7" style="240" customWidth="1"/>
    <col min="9" max="10" width="8" style="240" customWidth="1"/>
    <col min="11" max="11" width="13.42578125" style="240" customWidth="1"/>
    <col min="12" max="12" width="15.28515625" style="240" customWidth="1"/>
    <col min="13" max="13" width="13.28515625" style="240" customWidth="1"/>
    <col min="14" max="16" width="7.42578125" style="240" customWidth="1"/>
    <col min="17" max="17" width="7.140625" style="240" customWidth="1"/>
    <col min="18" max="18" width="6.7109375" style="240" customWidth="1"/>
    <col min="19" max="19" width="6" style="240" customWidth="1"/>
    <col min="20" max="20" width="6.5703125" style="240" customWidth="1"/>
    <col min="21" max="21" width="6.28515625" style="240" customWidth="1"/>
    <col min="22" max="28" width="6.7109375" style="240" customWidth="1"/>
    <col min="29" max="29" width="7.85546875" style="240" customWidth="1"/>
    <col min="30" max="16384" width="9.140625" style="240"/>
  </cols>
  <sheetData>
    <row r="1" spans="1:31" s="6" customFormat="1" ht="16.5" thickBot="1" x14ac:dyDescent="0.25">
      <c r="A1" s="738" t="s">
        <v>125</v>
      </c>
      <c r="B1" s="738"/>
      <c r="C1" s="738"/>
      <c r="D1" s="738"/>
      <c r="E1" s="738"/>
      <c r="F1" s="738"/>
      <c r="G1" s="738"/>
      <c r="H1" s="738"/>
      <c r="I1" s="738"/>
      <c r="J1" s="738"/>
      <c r="K1" s="173" t="s">
        <v>853</v>
      </c>
      <c r="L1" s="239" t="s">
        <v>44</v>
      </c>
      <c r="M1" s="174">
        <v>12</v>
      </c>
      <c r="N1" s="739" t="s">
        <v>855</v>
      </c>
      <c r="O1" s="739"/>
      <c r="P1" s="739"/>
      <c r="Q1" s="739"/>
      <c r="R1" s="321"/>
      <c r="T1" s="610" t="s">
        <v>243</v>
      </c>
      <c r="U1" s="610"/>
      <c r="V1" s="610"/>
    </row>
    <row r="2" spans="1:31" s="6" customFormat="1" ht="13.5" thickBot="1" x14ac:dyDescent="0.25">
      <c r="A2" s="393"/>
      <c r="B2" s="735" t="s">
        <v>126</v>
      </c>
      <c r="C2" s="736"/>
      <c r="D2" s="736"/>
      <c r="E2" s="736"/>
      <c r="F2" s="736"/>
      <c r="G2" s="736"/>
      <c r="H2" s="736"/>
      <c r="I2" s="736"/>
      <c r="J2" s="736"/>
      <c r="K2" s="736"/>
      <c r="L2" s="736"/>
      <c r="M2" s="736"/>
      <c r="N2" s="736"/>
      <c r="O2" s="736"/>
      <c r="P2" s="736"/>
      <c r="Q2" s="736"/>
      <c r="R2" s="736"/>
      <c r="S2" s="737"/>
      <c r="T2" s="742" t="s">
        <v>127</v>
      </c>
      <c r="U2" s="743"/>
      <c r="V2" s="743"/>
      <c r="W2" s="736"/>
      <c r="X2" s="736"/>
      <c r="Y2" s="736"/>
      <c r="Z2" s="736"/>
      <c r="AA2" s="736"/>
      <c r="AB2" s="736"/>
      <c r="AC2" s="736"/>
      <c r="AD2" s="736"/>
      <c r="AE2" s="737"/>
    </row>
    <row r="3" spans="1:31" ht="12.75" customHeight="1" x14ac:dyDescent="0.2">
      <c r="A3" s="720" t="s">
        <v>128</v>
      </c>
      <c r="B3" s="723" t="s">
        <v>78</v>
      </c>
      <c r="C3" s="725" t="s">
        <v>129</v>
      </c>
      <c r="D3" s="740" t="s">
        <v>130</v>
      </c>
      <c r="E3" s="740"/>
      <c r="F3" s="740"/>
      <c r="G3" s="741"/>
      <c r="H3" s="728" t="s">
        <v>247</v>
      </c>
      <c r="I3" s="729" t="s">
        <v>286</v>
      </c>
      <c r="J3" s="758" t="s">
        <v>287</v>
      </c>
      <c r="K3" s="741" t="s">
        <v>0</v>
      </c>
      <c r="L3" s="756"/>
      <c r="M3" s="756"/>
      <c r="N3" s="757"/>
      <c r="O3" s="744" t="s">
        <v>131</v>
      </c>
      <c r="P3" s="745"/>
      <c r="Q3" s="728" t="s">
        <v>132</v>
      </c>
      <c r="R3" s="728" t="s">
        <v>82</v>
      </c>
      <c r="S3" s="748" t="s">
        <v>133</v>
      </c>
      <c r="T3" s="750" t="s">
        <v>134</v>
      </c>
      <c r="U3" s="750"/>
      <c r="V3" s="750"/>
      <c r="W3" s="751" t="s">
        <v>805</v>
      </c>
      <c r="X3" s="751"/>
      <c r="Y3" s="751"/>
      <c r="Z3" s="751"/>
      <c r="AA3" s="751"/>
      <c r="AB3" s="751"/>
      <c r="AC3" s="751"/>
      <c r="AD3" s="751"/>
      <c r="AE3" s="752" t="s">
        <v>135</v>
      </c>
    </row>
    <row r="4" spans="1:31" ht="26.25" customHeight="1" x14ac:dyDescent="0.2">
      <c r="A4" s="721"/>
      <c r="B4" s="724"/>
      <c r="C4" s="726"/>
      <c r="D4" s="710" t="s">
        <v>136</v>
      </c>
      <c r="E4" s="716" t="s">
        <v>137</v>
      </c>
      <c r="F4" s="731"/>
      <c r="G4" s="717"/>
      <c r="H4" s="711"/>
      <c r="I4" s="730"/>
      <c r="J4" s="759"/>
      <c r="K4" s="694" t="s">
        <v>273</v>
      </c>
      <c r="L4" s="715" t="s">
        <v>138</v>
      </c>
      <c r="M4" s="750" t="s">
        <v>139</v>
      </c>
      <c r="N4" s="750"/>
      <c r="O4" s="746"/>
      <c r="P4" s="747"/>
      <c r="Q4" s="711"/>
      <c r="R4" s="711"/>
      <c r="S4" s="749"/>
      <c r="T4" s="715" t="s">
        <v>136</v>
      </c>
      <c r="U4" s="754" t="s">
        <v>137</v>
      </c>
      <c r="V4" s="755"/>
      <c r="W4" s="710" t="s">
        <v>140</v>
      </c>
      <c r="X4" s="710" t="s">
        <v>141</v>
      </c>
      <c r="Y4" s="716" t="s">
        <v>142</v>
      </c>
      <c r="Z4" s="717"/>
      <c r="AA4" s="710" t="s">
        <v>143</v>
      </c>
      <c r="AB4" s="710" t="s">
        <v>144</v>
      </c>
      <c r="AC4" s="710" t="s">
        <v>145</v>
      </c>
      <c r="AD4" s="710" t="s">
        <v>146</v>
      </c>
      <c r="AE4" s="753"/>
    </row>
    <row r="5" spans="1:31" ht="12.75" customHeight="1" x14ac:dyDescent="0.2">
      <c r="A5" s="722"/>
      <c r="B5" s="724"/>
      <c r="C5" s="727"/>
      <c r="D5" s="711"/>
      <c r="E5" s="718"/>
      <c r="F5" s="732"/>
      <c r="G5" s="719"/>
      <c r="H5" s="711"/>
      <c r="I5" s="730"/>
      <c r="J5" s="759"/>
      <c r="K5" s="694"/>
      <c r="L5" s="715"/>
      <c r="M5" s="750"/>
      <c r="N5" s="750"/>
      <c r="O5" s="718"/>
      <c r="P5" s="719"/>
      <c r="Q5" s="711"/>
      <c r="R5" s="711"/>
      <c r="S5" s="749"/>
      <c r="T5" s="715"/>
      <c r="U5" s="713" t="s">
        <v>806</v>
      </c>
      <c r="V5" s="710" t="s">
        <v>807</v>
      </c>
      <c r="W5" s="711"/>
      <c r="X5" s="711"/>
      <c r="Y5" s="718"/>
      <c r="Z5" s="719"/>
      <c r="AA5" s="711"/>
      <c r="AB5" s="711"/>
      <c r="AC5" s="711"/>
      <c r="AD5" s="711"/>
      <c r="AE5" s="753"/>
    </row>
    <row r="6" spans="1:31" ht="12.75" customHeight="1" x14ac:dyDescent="0.2">
      <c r="A6" s="722"/>
      <c r="B6" s="724"/>
      <c r="C6" s="727"/>
      <c r="D6" s="711"/>
      <c r="E6" s="710" t="s">
        <v>269</v>
      </c>
      <c r="F6" s="715" t="s">
        <v>83</v>
      </c>
      <c r="G6" s="733" t="s">
        <v>147</v>
      </c>
      <c r="H6" s="711"/>
      <c r="I6" s="730"/>
      <c r="J6" s="759"/>
      <c r="K6" s="694"/>
      <c r="L6" s="715"/>
      <c r="M6" s="715" t="s">
        <v>140</v>
      </c>
      <c r="N6" s="715" t="s">
        <v>148</v>
      </c>
      <c r="O6" s="715" t="s">
        <v>149</v>
      </c>
      <c r="P6" s="715" t="s">
        <v>150</v>
      </c>
      <c r="Q6" s="711"/>
      <c r="R6" s="711"/>
      <c r="S6" s="749"/>
      <c r="T6" s="715"/>
      <c r="U6" s="714"/>
      <c r="V6" s="711"/>
      <c r="W6" s="711"/>
      <c r="X6" s="711"/>
      <c r="Y6" s="715" t="s">
        <v>136</v>
      </c>
      <c r="Z6" s="715" t="s">
        <v>258</v>
      </c>
      <c r="AA6" s="711"/>
      <c r="AB6" s="711"/>
      <c r="AC6" s="711"/>
      <c r="AD6" s="711"/>
      <c r="AE6" s="753"/>
    </row>
    <row r="7" spans="1:31" ht="57" customHeight="1" x14ac:dyDescent="0.2">
      <c r="A7" s="722"/>
      <c r="B7" s="724"/>
      <c r="C7" s="727"/>
      <c r="D7" s="711"/>
      <c r="E7" s="711"/>
      <c r="F7" s="715"/>
      <c r="G7" s="733"/>
      <c r="H7" s="711"/>
      <c r="I7" s="730"/>
      <c r="J7" s="759"/>
      <c r="K7" s="694"/>
      <c r="L7" s="715"/>
      <c r="M7" s="715"/>
      <c r="N7" s="715"/>
      <c r="O7" s="715"/>
      <c r="P7" s="715"/>
      <c r="Q7" s="711"/>
      <c r="R7" s="711"/>
      <c r="S7" s="749"/>
      <c r="T7" s="715"/>
      <c r="U7" s="714"/>
      <c r="V7" s="711"/>
      <c r="W7" s="711"/>
      <c r="X7" s="711"/>
      <c r="Y7" s="715"/>
      <c r="Z7" s="715"/>
      <c r="AA7" s="711"/>
      <c r="AB7" s="711"/>
      <c r="AC7" s="711"/>
      <c r="AD7" s="711"/>
      <c r="AE7" s="753"/>
    </row>
    <row r="8" spans="1:31" ht="49.5" customHeight="1" x14ac:dyDescent="0.2">
      <c r="A8" s="722"/>
      <c r="B8" s="724"/>
      <c r="C8" s="727"/>
      <c r="D8" s="711"/>
      <c r="E8" s="711"/>
      <c r="F8" s="715"/>
      <c r="G8" s="733"/>
      <c r="H8" s="711"/>
      <c r="I8" s="730"/>
      <c r="J8" s="759"/>
      <c r="K8" s="694"/>
      <c r="L8" s="715"/>
      <c r="M8" s="715"/>
      <c r="N8" s="715"/>
      <c r="O8" s="715"/>
      <c r="P8" s="715"/>
      <c r="Q8" s="711"/>
      <c r="R8" s="711"/>
      <c r="S8" s="749"/>
      <c r="T8" s="715"/>
      <c r="U8" s="714"/>
      <c r="V8" s="711"/>
      <c r="W8" s="711"/>
      <c r="X8" s="711"/>
      <c r="Y8" s="715"/>
      <c r="Z8" s="715"/>
      <c r="AA8" s="711"/>
      <c r="AB8" s="711"/>
      <c r="AC8" s="711"/>
      <c r="AD8" s="711"/>
      <c r="AE8" s="753"/>
    </row>
    <row r="9" spans="1:31" ht="13.5" thickBot="1" x14ac:dyDescent="0.25">
      <c r="A9" s="722"/>
      <c r="B9" s="724"/>
      <c r="C9" s="727"/>
      <c r="D9" s="712"/>
      <c r="E9" s="711"/>
      <c r="F9" s="710"/>
      <c r="G9" s="734"/>
      <c r="H9" s="711"/>
      <c r="I9" s="730"/>
      <c r="J9" s="759"/>
      <c r="K9" s="694"/>
      <c r="L9" s="715"/>
      <c r="M9" s="715"/>
      <c r="N9" s="715"/>
      <c r="O9" s="710"/>
      <c r="P9" s="710"/>
      <c r="Q9" s="711"/>
      <c r="R9" s="711"/>
      <c r="S9" s="749"/>
      <c r="T9" s="715"/>
      <c r="U9" s="714"/>
      <c r="V9" s="711"/>
      <c r="W9" s="712"/>
      <c r="X9" s="712"/>
      <c r="Y9" s="710"/>
      <c r="Z9" s="710"/>
      <c r="AA9" s="712"/>
      <c r="AB9" s="712"/>
      <c r="AC9" s="712"/>
      <c r="AD9" s="712"/>
      <c r="AE9" s="753"/>
    </row>
    <row r="10" spans="1:31" ht="13.5" thickBot="1" x14ac:dyDescent="0.25">
      <c r="A10" s="394" t="s">
        <v>48</v>
      </c>
      <c r="B10" s="395" t="s">
        <v>49</v>
      </c>
      <c r="C10" s="394">
        <v>1</v>
      </c>
      <c r="D10" s="396">
        <v>2</v>
      </c>
      <c r="E10" s="396">
        <v>3</v>
      </c>
      <c r="F10" s="396">
        <v>4</v>
      </c>
      <c r="G10" s="396">
        <v>5</v>
      </c>
      <c r="H10" s="396">
        <v>6</v>
      </c>
      <c r="I10" s="396">
        <v>7</v>
      </c>
      <c r="J10" s="396">
        <v>8</v>
      </c>
      <c r="K10" s="397">
        <v>9</v>
      </c>
      <c r="L10" s="397">
        <v>10</v>
      </c>
      <c r="M10" s="397">
        <v>11</v>
      </c>
      <c r="N10" s="397">
        <v>12</v>
      </c>
      <c r="O10" s="396">
        <v>13</v>
      </c>
      <c r="P10" s="396">
        <v>14</v>
      </c>
      <c r="Q10" s="396">
        <v>15</v>
      </c>
      <c r="R10" s="396">
        <v>16</v>
      </c>
      <c r="S10" s="395">
        <v>17</v>
      </c>
      <c r="T10" s="398">
        <v>18</v>
      </c>
      <c r="U10" s="396">
        <v>19</v>
      </c>
      <c r="V10" s="396">
        <v>20</v>
      </c>
      <c r="W10" s="396">
        <v>21</v>
      </c>
      <c r="X10" s="396">
        <v>22</v>
      </c>
      <c r="Y10" s="396">
        <v>23</v>
      </c>
      <c r="Z10" s="396">
        <v>24</v>
      </c>
      <c r="AA10" s="396">
        <v>25</v>
      </c>
      <c r="AB10" s="396">
        <v>26</v>
      </c>
      <c r="AC10" s="396">
        <v>27</v>
      </c>
      <c r="AD10" s="395">
        <v>28</v>
      </c>
      <c r="AE10" s="395">
        <v>29</v>
      </c>
    </row>
    <row r="11" spans="1:31" ht="33" x14ac:dyDescent="0.25">
      <c r="A11" s="399" t="s">
        <v>290</v>
      </c>
      <c r="B11" s="400" t="s">
        <v>94</v>
      </c>
      <c r="C11" s="401">
        <v>0</v>
      </c>
      <c r="D11" s="402">
        <v>0</v>
      </c>
      <c r="E11" s="402">
        <v>0</v>
      </c>
      <c r="F11" s="402">
        <v>0</v>
      </c>
      <c r="G11" s="402">
        <v>0</v>
      </c>
      <c r="H11" s="402">
        <v>0</v>
      </c>
      <c r="I11" s="403">
        <f>D11+H11</f>
        <v>0</v>
      </c>
      <c r="J11" s="404">
        <f>I11+C11</f>
        <v>0</v>
      </c>
      <c r="K11" s="404">
        <f>L11+M11</f>
        <v>0</v>
      </c>
      <c r="L11" s="402">
        <v>0</v>
      </c>
      <c r="M11" s="402">
        <v>0</v>
      </c>
      <c r="N11" s="402">
        <v>0</v>
      </c>
      <c r="O11" s="402">
        <v>0</v>
      </c>
      <c r="P11" s="402">
        <v>0</v>
      </c>
      <c r="Q11" s="402">
        <v>0</v>
      </c>
      <c r="R11" s="402">
        <v>0</v>
      </c>
      <c r="S11" s="405">
        <f>J11-K11</f>
        <v>0</v>
      </c>
      <c r="T11" s="401">
        <v>0</v>
      </c>
      <c r="U11" s="402">
        <v>0</v>
      </c>
      <c r="V11" s="402">
        <v>0</v>
      </c>
      <c r="W11" s="403">
        <f>Y11+AB11+AA11+AC11+AD11</f>
        <v>0</v>
      </c>
      <c r="X11" s="402">
        <v>0</v>
      </c>
      <c r="Y11" s="402">
        <v>0</v>
      </c>
      <c r="Z11" s="402">
        <v>0</v>
      </c>
      <c r="AA11" s="402">
        <v>0</v>
      </c>
      <c r="AB11" s="402">
        <v>0</v>
      </c>
      <c r="AC11" s="402">
        <v>0</v>
      </c>
      <c r="AD11" s="402">
        <v>0</v>
      </c>
      <c r="AE11" s="406">
        <v>0</v>
      </c>
    </row>
    <row r="12" spans="1:31" ht="33" x14ac:dyDescent="0.25">
      <c r="A12" s="407" t="s">
        <v>291</v>
      </c>
      <c r="B12" s="408" t="s">
        <v>96</v>
      </c>
      <c r="C12" s="409">
        <v>2</v>
      </c>
      <c r="D12" s="410">
        <v>13</v>
      </c>
      <c r="E12" s="410">
        <v>0</v>
      </c>
      <c r="F12" s="410">
        <v>13</v>
      </c>
      <c r="G12" s="410">
        <v>0</v>
      </c>
      <c r="H12" s="410">
        <v>0</v>
      </c>
      <c r="I12" s="411">
        <f t="shared" ref="I12:I80" si="0">D12+H12</f>
        <v>13</v>
      </c>
      <c r="J12" s="412">
        <f t="shared" ref="J12:J80" si="1">I12+C12</f>
        <v>15</v>
      </c>
      <c r="K12" s="412">
        <f t="shared" ref="K12:K80" si="2">L12+M12</f>
        <v>11</v>
      </c>
      <c r="L12" s="410">
        <v>2</v>
      </c>
      <c r="M12" s="410">
        <v>9</v>
      </c>
      <c r="N12" s="410">
        <v>9</v>
      </c>
      <c r="O12" s="410">
        <v>0</v>
      </c>
      <c r="P12" s="410">
        <v>0</v>
      </c>
      <c r="Q12" s="410">
        <v>8</v>
      </c>
      <c r="R12" s="410">
        <v>0</v>
      </c>
      <c r="S12" s="413">
        <f t="shared" ref="S12:S80" si="3">J12-K12</f>
        <v>4</v>
      </c>
      <c r="T12" s="409">
        <v>16</v>
      </c>
      <c r="U12" s="410">
        <v>0</v>
      </c>
      <c r="V12" s="410">
        <v>0</v>
      </c>
      <c r="W12" s="411">
        <f t="shared" ref="W12:W80" si="4">Y12+AB12+AA12+AC12+AD12</f>
        <v>11</v>
      </c>
      <c r="X12" s="410">
        <v>0</v>
      </c>
      <c r="Y12" s="410">
        <v>4</v>
      </c>
      <c r="Z12" s="410">
        <v>2</v>
      </c>
      <c r="AA12" s="410">
        <v>0</v>
      </c>
      <c r="AB12" s="410">
        <v>0</v>
      </c>
      <c r="AC12" s="410">
        <v>7</v>
      </c>
      <c r="AD12" s="410">
        <v>0</v>
      </c>
      <c r="AE12" s="414">
        <v>9</v>
      </c>
    </row>
    <row r="13" spans="1:31" ht="16.5" x14ac:dyDescent="0.25">
      <c r="A13" s="415" t="s">
        <v>815</v>
      </c>
      <c r="B13" s="416" t="s">
        <v>151</v>
      </c>
      <c r="C13" s="417">
        <v>0</v>
      </c>
      <c r="D13" s="418">
        <v>1</v>
      </c>
      <c r="E13" s="418">
        <v>0</v>
      </c>
      <c r="F13" s="418">
        <v>1</v>
      </c>
      <c r="G13" s="418">
        <v>0</v>
      </c>
      <c r="H13" s="418">
        <v>0</v>
      </c>
      <c r="I13" s="411">
        <f t="shared" si="0"/>
        <v>1</v>
      </c>
      <c r="J13" s="412">
        <f t="shared" si="1"/>
        <v>1</v>
      </c>
      <c r="K13" s="412">
        <f t="shared" si="2"/>
        <v>1</v>
      </c>
      <c r="L13" s="418">
        <v>1</v>
      </c>
      <c r="M13" s="418">
        <v>0</v>
      </c>
      <c r="N13" s="418">
        <v>0</v>
      </c>
      <c r="O13" s="418">
        <v>0</v>
      </c>
      <c r="P13" s="418">
        <v>0</v>
      </c>
      <c r="Q13" s="418">
        <v>1</v>
      </c>
      <c r="R13" s="418">
        <v>0</v>
      </c>
      <c r="S13" s="413">
        <f t="shared" si="3"/>
        <v>0</v>
      </c>
      <c r="T13" s="417">
        <v>1</v>
      </c>
      <c r="U13" s="418">
        <v>0</v>
      </c>
      <c r="V13" s="418">
        <v>0</v>
      </c>
      <c r="W13" s="411">
        <f t="shared" si="4"/>
        <v>1</v>
      </c>
      <c r="X13" s="418">
        <v>0</v>
      </c>
      <c r="Y13" s="418">
        <v>1</v>
      </c>
      <c r="Z13" s="418">
        <v>0</v>
      </c>
      <c r="AA13" s="418">
        <v>0</v>
      </c>
      <c r="AB13" s="418">
        <v>0</v>
      </c>
      <c r="AC13" s="418">
        <v>0</v>
      </c>
      <c r="AD13" s="418">
        <v>0</v>
      </c>
      <c r="AE13" s="419">
        <v>0</v>
      </c>
    </row>
    <row r="14" spans="1:31" ht="15" x14ac:dyDescent="0.25">
      <c r="A14" s="420" t="s">
        <v>816</v>
      </c>
      <c r="B14" s="416" t="s">
        <v>292</v>
      </c>
      <c r="C14" s="417">
        <v>1</v>
      </c>
      <c r="D14" s="418">
        <v>4</v>
      </c>
      <c r="E14" s="418">
        <v>0</v>
      </c>
      <c r="F14" s="418">
        <v>4</v>
      </c>
      <c r="G14" s="418">
        <v>0</v>
      </c>
      <c r="H14" s="418">
        <v>0</v>
      </c>
      <c r="I14" s="411">
        <f t="shared" si="0"/>
        <v>4</v>
      </c>
      <c r="J14" s="412">
        <f t="shared" si="1"/>
        <v>5</v>
      </c>
      <c r="K14" s="412">
        <f t="shared" si="2"/>
        <v>4</v>
      </c>
      <c r="L14" s="418">
        <v>1</v>
      </c>
      <c r="M14" s="418">
        <v>3</v>
      </c>
      <c r="N14" s="418">
        <v>3</v>
      </c>
      <c r="O14" s="418">
        <v>0</v>
      </c>
      <c r="P14" s="418">
        <v>0</v>
      </c>
      <c r="Q14" s="418">
        <v>2</v>
      </c>
      <c r="R14" s="418">
        <v>0</v>
      </c>
      <c r="S14" s="413">
        <f t="shared" si="3"/>
        <v>1</v>
      </c>
      <c r="T14" s="417">
        <v>5</v>
      </c>
      <c r="U14" s="418">
        <v>0</v>
      </c>
      <c r="V14" s="418">
        <v>0</v>
      </c>
      <c r="W14" s="411">
        <f t="shared" si="4"/>
        <v>4</v>
      </c>
      <c r="X14" s="418">
        <v>0</v>
      </c>
      <c r="Y14" s="418">
        <v>0</v>
      </c>
      <c r="Z14" s="418">
        <v>0</v>
      </c>
      <c r="AA14" s="418">
        <v>0</v>
      </c>
      <c r="AB14" s="418">
        <v>0</v>
      </c>
      <c r="AC14" s="418">
        <v>4</v>
      </c>
      <c r="AD14" s="418">
        <v>0</v>
      </c>
      <c r="AE14" s="419">
        <v>3</v>
      </c>
    </row>
    <row r="15" spans="1:31" s="556" customFormat="1" ht="25.5" x14ac:dyDescent="0.25">
      <c r="A15" s="423" t="s">
        <v>817</v>
      </c>
      <c r="B15" s="422" t="s">
        <v>818</v>
      </c>
      <c r="C15" s="417">
        <v>0</v>
      </c>
      <c r="D15" s="418">
        <v>0</v>
      </c>
      <c r="E15" s="418">
        <v>0</v>
      </c>
      <c r="F15" s="418">
        <v>0</v>
      </c>
      <c r="G15" s="418">
        <v>0</v>
      </c>
      <c r="H15" s="418">
        <v>0</v>
      </c>
      <c r="I15" s="411">
        <f t="shared" ref="I15" si="5">D15+H15</f>
        <v>0</v>
      </c>
      <c r="J15" s="412">
        <f t="shared" ref="J15" si="6">I15+C15</f>
        <v>0</v>
      </c>
      <c r="K15" s="412">
        <f t="shared" ref="K15" si="7">L15+M15</f>
        <v>0</v>
      </c>
      <c r="L15" s="418">
        <v>0</v>
      </c>
      <c r="M15" s="418">
        <v>0</v>
      </c>
      <c r="N15" s="418">
        <v>0</v>
      </c>
      <c r="O15" s="418">
        <v>0</v>
      </c>
      <c r="P15" s="418">
        <v>0</v>
      </c>
      <c r="Q15" s="418">
        <v>0</v>
      </c>
      <c r="R15" s="418">
        <v>0</v>
      </c>
      <c r="S15" s="413">
        <f t="shared" si="3"/>
        <v>0</v>
      </c>
      <c r="T15" s="417">
        <v>0</v>
      </c>
      <c r="U15" s="418">
        <v>0</v>
      </c>
      <c r="V15" s="418">
        <v>0</v>
      </c>
      <c r="W15" s="411">
        <f t="shared" si="4"/>
        <v>0</v>
      </c>
      <c r="X15" s="418">
        <v>0</v>
      </c>
      <c r="Y15" s="418">
        <v>0</v>
      </c>
      <c r="Z15" s="418">
        <v>0</v>
      </c>
      <c r="AA15" s="418">
        <v>0</v>
      </c>
      <c r="AB15" s="418">
        <v>0</v>
      </c>
      <c r="AC15" s="418">
        <v>0</v>
      </c>
      <c r="AD15" s="418">
        <v>0</v>
      </c>
      <c r="AE15" s="419">
        <v>0</v>
      </c>
    </row>
    <row r="16" spans="1:31" ht="16.5" x14ac:dyDescent="0.25">
      <c r="A16" s="407" t="s">
        <v>293</v>
      </c>
      <c r="B16" s="408" t="s">
        <v>97</v>
      </c>
      <c r="C16" s="409">
        <v>3</v>
      </c>
      <c r="D16" s="410">
        <v>6</v>
      </c>
      <c r="E16" s="410">
        <v>2</v>
      </c>
      <c r="F16" s="410">
        <v>4</v>
      </c>
      <c r="G16" s="410">
        <v>0</v>
      </c>
      <c r="H16" s="410">
        <v>0</v>
      </c>
      <c r="I16" s="411">
        <f t="shared" si="0"/>
        <v>6</v>
      </c>
      <c r="J16" s="412">
        <f t="shared" si="1"/>
        <v>9</v>
      </c>
      <c r="K16" s="412">
        <f t="shared" si="2"/>
        <v>5</v>
      </c>
      <c r="L16" s="410">
        <v>2</v>
      </c>
      <c r="M16" s="410">
        <v>3</v>
      </c>
      <c r="N16" s="410">
        <v>1</v>
      </c>
      <c r="O16" s="410">
        <v>0</v>
      </c>
      <c r="P16" s="410">
        <v>0</v>
      </c>
      <c r="Q16" s="410">
        <v>2</v>
      </c>
      <c r="R16" s="410">
        <v>1</v>
      </c>
      <c r="S16" s="413">
        <f t="shared" si="3"/>
        <v>4</v>
      </c>
      <c r="T16" s="409">
        <v>9</v>
      </c>
      <c r="U16" s="410">
        <v>0</v>
      </c>
      <c r="V16" s="410">
        <v>0</v>
      </c>
      <c r="W16" s="411">
        <f t="shared" si="4"/>
        <v>3</v>
      </c>
      <c r="X16" s="410">
        <v>0</v>
      </c>
      <c r="Y16" s="410">
        <v>3</v>
      </c>
      <c r="Z16" s="410">
        <v>1</v>
      </c>
      <c r="AA16" s="410">
        <v>0</v>
      </c>
      <c r="AB16" s="410">
        <v>0</v>
      </c>
      <c r="AC16" s="410">
        <v>0</v>
      </c>
      <c r="AD16" s="410">
        <v>0</v>
      </c>
      <c r="AE16" s="414">
        <v>1</v>
      </c>
    </row>
    <row r="17" spans="1:31" ht="16.5" x14ac:dyDescent="0.25">
      <c r="A17" s="421" t="s">
        <v>554</v>
      </c>
      <c r="B17" s="422" t="s">
        <v>294</v>
      </c>
      <c r="C17" s="417">
        <v>0</v>
      </c>
      <c r="D17" s="418">
        <v>0</v>
      </c>
      <c r="E17" s="418">
        <v>0</v>
      </c>
      <c r="F17" s="418">
        <v>0</v>
      </c>
      <c r="G17" s="418">
        <v>0</v>
      </c>
      <c r="H17" s="418">
        <v>0</v>
      </c>
      <c r="I17" s="411">
        <f t="shared" si="0"/>
        <v>0</v>
      </c>
      <c r="J17" s="412">
        <f t="shared" si="1"/>
        <v>0</v>
      </c>
      <c r="K17" s="412">
        <f t="shared" si="2"/>
        <v>0</v>
      </c>
      <c r="L17" s="418">
        <v>0</v>
      </c>
      <c r="M17" s="418">
        <v>0</v>
      </c>
      <c r="N17" s="418">
        <v>0</v>
      </c>
      <c r="O17" s="418">
        <v>0</v>
      </c>
      <c r="P17" s="418">
        <v>0</v>
      </c>
      <c r="Q17" s="418">
        <v>0</v>
      </c>
      <c r="R17" s="418">
        <v>0</v>
      </c>
      <c r="S17" s="413">
        <f t="shared" si="3"/>
        <v>0</v>
      </c>
      <c r="T17" s="417">
        <v>0</v>
      </c>
      <c r="U17" s="418">
        <v>0</v>
      </c>
      <c r="V17" s="418">
        <v>0</v>
      </c>
      <c r="W17" s="411">
        <f t="shared" si="4"/>
        <v>0</v>
      </c>
      <c r="X17" s="418">
        <v>0</v>
      </c>
      <c r="Y17" s="418">
        <v>0</v>
      </c>
      <c r="Z17" s="418">
        <v>0</v>
      </c>
      <c r="AA17" s="418">
        <v>0</v>
      </c>
      <c r="AB17" s="418">
        <v>0</v>
      </c>
      <c r="AC17" s="418">
        <v>0</v>
      </c>
      <c r="AD17" s="418">
        <v>0</v>
      </c>
      <c r="AE17" s="419">
        <v>0</v>
      </c>
    </row>
    <row r="18" spans="1:31" s="556" customFormat="1" ht="25.5" x14ac:dyDescent="0.25">
      <c r="A18" s="421" t="s">
        <v>819</v>
      </c>
      <c r="B18" s="422" t="s">
        <v>297</v>
      </c>
      <c r="C18" s="417">
        <v>0</v>
      </c>
      <c r="D18" s="418">
        <v>0</v>
      </c>
      <c r="E18" s="418">
        <v>0</v>
      </c>
      <c r="F18" s="418">
        <v>0</v>
      </c>
      <c r="G18" s="418">
        <v>0</v>
      </c>
      <c r="H18" s="418">
        <v>0</v>
      </c>
      <c r="I18" s="411">
        <f t="shared" ref="I18" si="8">D18+H18</f>
        <v>0</v>
      </c>
      <c r="J18" s="412">
        <f t="shared" ref="J18" si="9">I18+C18</f>
        <v>0</v>
      </c>
      <c r="K18" s="412">
        <f t="shared" ref="K18" si="10">L18+M18</f>
        <v>0</v>
      </c>
      <c r="L18" s="418">
        <v>0</v>
      </c>
      <c r="M18" s="418">
        <v>0</v>
      </c>
      <c r="N18" s="418">
        <v>0</v>
      </c>
      <c r="O18" s="418">
        <v>0</v>
      </c>
      <c r="P18" s="418">
        <v>0</v>
      </c>
      <c r="Q18" s="418">
        <v>0</v>
      </c>
      <c r="R18" s="418">
        <v>0</v>
      </c>
      <c r="S18" s="413">
        <f t="shared" si="3"/>
        <v>0</v>
      </c>
      <c r="T18" s="417">
        <v>0</v>
      </c>
      <c r="U18" s="418">
        <v>0</v>
      </c>
      <c r="V18" s="418">
        <v>0</v>
      </c>
      <c r="W18" s="411">
        <f t="shared" si="4"/>
        <v>0</v>
      </c>
      <c r="X18" s="418">
        <v>0</v>
      </c>
      <c r="Y18" s="418">
        <v>0</v>
      </c>
      <c r="Z18" s="418">
        <v>0</v>
      </c>
      <c r="AA18" s="418">
        <v>0</v>
      </c>
      <c r="AB18" s="418">
        <v>0</v>
      </c>
      <c r="AC18" s="418">
        <v>0</v>
      </c>
      <c r="AD18" s="418">
        <v>0</v>
      </c>
      <c r="AE18" s="419">
        <v>0</v>
      </c>
    </row>
    <row r="19" spans="1:31" ht="63.75" x14ac:dyDescent="0.25">
      <c r="A19" s="423" t="s">
        <v>496</v>
      </c>
      <c r="B19" s="422" t="s">
        <v>295</v>
      </c>
      <c r="C19" s="417">
        <v>0</v>
      </c>
      <c r="D19" s="418">
        <v>0</v>
      </c>
      <c r="E19" s="418">
        <v>0</v>
      </c>
      <c r="F19" s="418">
        <v>0</v>
      </c>
      <c r="G19" s="418">
        <v>0</v>
      </c>
      <c r="H19" s="418">
        <v>0</v>
      </c>
      <c r="I19" s="411">
        <f t="shared" si="0"/>
        <v>0</v>
      </c>
      <c r="J19" s="412">
        <f t="shared" si="1"/>
        <v>0</v>
      </c>
      <c r="K19" s="412">
        <f t="shared" si="2"/>
        <v>0</v>
      </c>
      <c r="L19" s="418">
        <v>0</v>
      </c>
      <c r="M19" s="418">
        <v>0</v>
      </c>
      <c r="N19" s="418">
        <v>0</v>
      </c>
      <c r="O19" s="418">
        <v>0</v>
      </c>
      <c r="P19" s="418">
        <v>0</v>
      </c>
      <c r="Q19" s="418">
        <v>0</v>
      </c>
      <c r="R19" s="418">
        <v>0</v>
      </c>
      <c r="S19" s="413">
        <f t="shared" si="3"/>
        <v>0</v>
      </c>
      <c r="T19" s="417">
        <v>0</v>
      </c>
      <c r="U19" s="418">
        <v>0</v>
      </c>
      <c r="V19" s="418">
        <v>0</v>
      </c>
      <c r="W19" s="411">
        <f t="shared" si="4"/>
        <v>0</v>
      </c>
      <c r="X19" s="418">
        <v>0</v>
      </c>
      <c r="Y19" s="418">
        <v>0</v>
      </c>
      <c r="Z19" s="418">
        <v>0</v>
      </c>
      <c r="AA19" s="418">
        <v>0</v>
      </c>
      <c r="AB19" s="418">
        <v>0</v>
      </c>
      <c r="AC19" s="418">
        <v>0</v>
      </c>
      <c r="AD19" s="418">
        <v>0</v>
      </c>
      <c r="AE19" s="419">
        <v>0</v>
      </c>
    </row>
    <row r="20" spans="1:31" ht="38.25" x14ac:dyDescent="0.25">
      <c r="A20" s="423" t="s">
        <v>497</v>
      </c>
      <c r="B20" s="422" t="s">
        <v>296</v>
      </c>
      <c r="C20" s="417">
        <v>0</v>
      </c>
      <c r="D20" s="418">
        <v>0</v>
      </c>
      <c r="E20" s="418">
        <v>0</v>
      </c>
      <c r="F20" s="418">
        <v>0</v>
      </c>
      <c r="G20" s="418">
        <v>0</v>
      </c>
      <c r="H20" s="418">
        <v>0</v>
      </c>
      <c r="I20" s="411">
        <f t="shared" si="0"/>
        <v>0</v>
      </c>
      <c r="J20" s="412">
        <f t="shared" si="1"/>
        <v>0</v>
      </c>
      <c r="K20" s="412">
        <f t="shared" si="2"/>
        <v>0</v>
      </c>
      <c r="L20" s="418">
        <v>0</v>
      </c>
      <c r="M20" s="418">
        <v>0</v>
      </c>
      <c r="N20" s="418">
        <v>0</v>
      </c>
      <c r="O20" s="418">
        <v>0</v>
      </c>
      <c r="P20" s="418">
        <v>0</v>
      </c>
      <c r="Q20" s="418">
        <v>0</v>
      </c>
      <c r="R20" s="418">
        <v>0</v>
      </c>
      <c r="S20" s="413">
        <f t="shared" si="3"/>
        <v>0</v>
      </c>
      <c r="T20" s="417">
        <v>0</v>
      </c>
      <c r="U20" s="418">
        <v>0</v>
      </c>
      <c r="V20" s="418">
        <v>0</v>
      </c>
      <c r="W20" s="411">
        <f t="shared" si="4"/>
        <v>0</v>
      </c>
      <c r="X20" s="418">
        <v>0</v>
      </c>
      <c r="Y20" s="418">
        <v>0</v>
      </c>
      <c r="Z20" s="418">
        <v>0</v>
      </c>
      <c r="AA20" s="418">
        <v>0</v>
      </c>
      <c r="AB20" s="418">
        <v>0</v>
      </c>
      <c r="AC20" s="418">
        <v>0</v>
      </c>
      <c r="AD20" s="418">
        <v>0</v>
      </c>
      <c r="AE20" s="419">
        <v>0</v>
      </c>
    </row>
    <row r="21" spans="1:31" ht="51" x14ac:dyDescent="0.25">
      <c r="A21" s="423" t="s">
        <v>498</v>
      </c>
      <c r="B21" s="422" t="s">
        <v>297</v>
      </c>
      <c r="C21" s="417">
        <v>0</v>
      </c>
      <c r="D21" s="418">
        <v>0</v>
      </c>
      <c r="E21" s="418">
        <v>0</v>
      </c>
      <c r="F21" s="418">
        <v>0</v>
      </c>
      <c r="G21" s="418">
        <v>0</v>
      </c>
      <c r="H21" s="418">
        <v>0</v>
      </c>
      <c r="I21" s="411">
        <f t="shared" si="0"/>
        <v>0</v>
      </c>
      <c r="J21" s="412">
        <f t="shared" si="1"/>
        <v>0</v>
      </c>
      <c r="K21" s="412">
        <f t="shared" si="2"/>
        <v>0</v>
      </c>
      <c r="L21" s="418">
        <v>0</v>
      </c>
      <c r="M21" s="418">
        <v>0</v>
      </c>
      <c r="N21" s="418">
        <v>0</v>
      </c>
      <c r="O21" s="418">
        <v>0</v>
      </c>
      <c r="P21" s="418">
        <v>0</v>
      </c>
      <c r="Q21" s="418">
        <v>0</v>
      </c>
      <c r="R21" s="418">
        <v>0</v>
      </c>
      <c r="S21" s="413">
        <f t="shared" si="3"/>
        <v>0</v>
      </c>
      <c r="T21" s="417">
        <v>0</v>
      </c>
      <c r="U21" s="418">
        <v>0</v>
      </c>
      <c r="V21" s="418">
        <v>0</v>
      </c>
      <c r="W21" s="411">
        <f t="shared" si="4"/>
        <v>0</v>
      </c>
      <c r="X21" s="418">
        <v>0</v>
      </c>
      <c r="Y21" s="418">
        <v>0</v>
      </c>
      <c r="Z21" s="418">
        <v>0</v>
      </c>
      <c r="AA21" s="418">
        <v>0</v>
      </c>
      <c r="AB21" s="418">
        <v>0</v>
      </c>
      <c r="AC21" s="418">
        <v>0</v>
      </c>
      <c r="AD21" s="418">
        <v>0</v>
      </c>
      <c r="AE21" s="419">
        <v>0</v>
      </c>
    </row>
    <row r="22" spans="1:31" ht="25.5" x14ac:dyDescent="0.25">
      <c r="A22" s="423" t="s">
        <v>499</v>
      </c>
      <c r="B22" s="422" t="s">
        <v>298</v>
      </c>
      <c r="C22" s="417">
        <v>0</v>
      </c>
      <c r="D22" s="418">
        <v>0</v>
      </c>
      <c r="E22" s="418">
        <v>0</v>
      </c>
      <c r="F22" s="418">
        <v>0</v>
      </c>
      <c r="G22" s="418">
        <v>0</v>
      </c>
      <c r="H22" s="418">
        <v>0</v>
      </c>
      <c r="I22" s="411">
        <f t="shared" si="0"/>
        <v>0</v>
      </c>
      <c r="J22" s="412">
        <f t="shared" si="1"/>
        <v>0</v>
      </c>
      <c r="K22" s="412">
        <f t="shared" si="2"/>
        <v>0</v>
      </c>
      <c r="L22" s="418">
        <v>0</v>
      </c>
      <c r="M22" s="418">
        <v>0</v>
      </c>
      <c r="N22" s="418">
        <v>0</v>
      </c>
      <c r="O22" s="418">
        <v>0</v>
      </c>
      <c r="P22" s="418">
        <v>0</v>
      </c>
      <c r="Q22" s="418">
        <v>0</v>
      </c>
      <c r="R22" s="418">
        <v>0</v>
      </c>
      <c r="S22" s="413">
        <f t="shared" si="3"/>
        <v>0</v>
      </c>
      <c r="T22" s="417">
        <v>0</v>
      </c>
      <c r="U22" s="418">
        <v>0</v>
      </c>
      <c r="V22" s="418">
        <v>0</v>
      </c>
      <c r="W22" s="411">
        <f t="shared" si="4"/>
        <v>0</v>
      </c>
      <c r="X22" s="418">
        <v>0</v>
      </c>
      <c r="Y22" s="418">
        <v>0</v>
      </c>
      <c r="Z22" s="418">
        <v>0</v>
      </c>
      <c r="AA22" s="418">
        <v>0</v>
      </c>
      <c r="AB22" s="418">
        <v>0</v>
      </c>
      <c r="AC22" s="418">
        <v>0</v>
      </c>
      <c r="AD22" s="418">
        <v>0</v>
      </c>
      <c r="AE22" s="419">
        <v>0</v>
      </c>
    </row>
    <row r="23" spans="1:31" s="556" customFormat="1" ht="25.5" x14ac:dyDescent="0.25">
      <c r="A23" s="423" t="s">
        <v>820</v>
      </c>
      <c r="B23" s="422" t="s">
        <v>821</v>
      </c>
      <c r="C23" s="417">
        <v>0</v>
      </c>
      <c r="D23" s="418">
        <v>0</v>
      </c>
      <c r="E23" s="418">
        <v>0</v>
      </c>
      <c r="F23" s="418">
        <v>0</v>
      </c>
      <c r="G23" s="418">
        <v>0</v>
      </c>
      <c r="H23" s="418">
        <v>0</v>
      </c>
      <c r="I23" s="411">
        <f t="shared" ref="I23" si="11">D23+H23</f>
        <v>0</v>
      </c>
      <c r="J23" s="412">
        <f t="shared" ref="J23" si="12">I23+C23</f>
        <v>0</v>
      </c>
      <c r="K23" s="412">
        <f t="shared" ref="K23" si="13">L23+M23</f>
        <v>0</v>
      </c>
      <c r="L23" s="418">
        <v>0</v>
      </c>
      <c r="M23" s="418">
        <v>0</v>
      </c>
      <c r="N23" s="418">
        <v>0</v>
      </c>
      <c r="O23" s="418">
        <v>0</v>
      </c>
      <c r="P23" s="418">
        <v>0</v>
      </c>
      <c r="Q23" s="418">
        <v>0</v>
      </c>
      <c r="R23" s="418">
        <v>0</v>
      </c>
      <c r="S23" s="413">
        <f t="shared" si="3"/>
        <v>0</v>
      </c>
      <c r="T23" s="417">
        <v>0</v>
      </c>
      <c r="U23" s="418">
        <v>0</v>
      </c>
      <c r="V23" s="418">
        <v>0</v>
      </c>
      <c r="W23" s="411">
        <f t="shared" si="4"/>
        <v>0</v>
      </c>
      <c r="X23" s="418">
        <v>0</v>
      </c>
      <c r="Y23" s="418">
        <v>0</v>
      </c>
      <c r="Z23" s="418">
        <v>0</v>
      </c>
      <c r="AA23" s="418">
        <v>0</v>
      </c>
      <c r="AB23" s="418">
        <v>0</v>
      </c>
      <c r="AC23" s="418">
        <v>0</v>
      </c>
      <c r="AD23" s="418">
        <v>0</v>
      </c>
      <c r="AE23" s="419">
        <v>0</v>
      </c>
    </row>
    <row r="24" spans="1:31" s="556" customFormat="1" ht="38.25" x14ac:dyDescent="0.25">
      <c r="A24" s="423" t="s">
        <v>830</v>
      </c>
      <c r="B24" s="422" t="s">
        <v>822</v>
      </c>
      <c r="C24" s="417">
        <v>0</v>
      </c>
      <c r="D24" s="418">
        <v>0</v>
      </c>
      <c r="E24" s="418">
        <v>0</v>
      </c>
      <c r="F24" s="418">
        <v>0</v>
      </c>
      <c r="G24" s="418">
        <v>0</v>
      </c>
      <c r="H24" s="418">
        <v>0</v>
      </c>
      <c r="I24" s="411">
        <f t="shared" ref="I24:I25" si="14">D24+H24</f>
        <v>0</v>
      </c>
      <c r="J24" s="412">
        <f t="shared" ref="J24:J25" si="15">I24+C24</f>
        <v>0</v>
      </c>
      <c r="K24" s="412">
        <f t="shared" ref="K24:K25" si="16">L24+M24</f>
        <v>0</v>
      </c>
      <c r="L24" s="418">
        <v>0</v>
      </c>
      <c r="M24" s="418">
        <v>0</v>
      </c>
      <c r="N24" s="418">
        <v>0</v>
      </c>
      <c r="O24" s="418">
        <v>0</v>
      </c>
      <c r="P24" s="418">
        <v>0</v>
      </c>
      <c r="Q24" s="418">
        <v>0</v>
      </c>
      <c r="R24" s="418">
        <v>0</v>
      </c>
      <c r="S24" s="413">
        <f t="shared" si="3"/>
        <v>0</v>
      </c>
      <c r="T24" s="417">
        <v>0</v>
      </c>
      <c r="U24" s="418">
        <v>0</v>
      </c>
      <c r="V24" s="418">
        <v>0</v>
      </c>
      <c r="W24" s="411">
        <f t="shared" si="4"/>
        <v>0</v>
      </c>
      <c r="X24" s="418">
        <v>0</v>
      </c>
      <c r="Y24" s="418">
        <v>0</v>
      </c>
      <c r="Z24" s="418">
        <v>0</v>
      </c>
      <c r="AA24" s="418">
        <v>0</v>
      </c>
      <c r="AB24" s="418">
        <v>0</v>
      </c>
      <c r="AC24" s="418">
        <v>0</v>
      </c>
      <c r="AD24" s="418">
        <v>0</v>
      </c>
      <c r="AE24" s="419">
        <v>0</v>
      </c>
    </row>
    <row r="25" spans="1:31" s="556" customFormat="1" ht="25.5" x14ac:dyDescent="0.25">
      <c r="A25" s="423" t="s">
        <v>831</v>
      </c>
      <c r="B25" s="422" t="s">
        <v>823</v>
      </c>
      <c r="C25" s="417">
        <v>0</v>
      </c>
      <c r="D25" s="418">
        <v>0</v>
      </c>
      <c r="E25" s="418">
        <v>0</v>
      </c>
      <c r="F25" s="418">
        <v>0</v>
      </c>
      <c r="G25" s="418">
        <v>0</v>
      </c>
      <c r="H25" s="418">
        <v>0</v>
      </c>
      <c r="I25" s="411">
        <f t="shared" si="14"/>
        <v>0</v>
      </c>
      <c r="J25" s="412">
        <f t="shared" si="15"/>
        <v>0</v>
      </c>
      <c r="K25" s="412">
        <f t="shared" si="16"/>
        <v>0</v>
      </c>
      <c r="L25" s="418">
        <v>0</v>
      </c>
      <c r="M25" s="418">
        <v>0</v>
      </c>
      <c r="N25" s="418">
        <v>0</v>
      </c>
      <c r="O25" s="418">
        <v>0</v>
      </c>
      <c r="P25" s="418">
        <v>0</v>
      </c>
      <c r="Q25" s="418">
        <v>0</v>
      </c>
      <c r="R25" s="418">
        <v>0</v>
      </c>
      <c r="S25" s="413">
        <f t="shared" si="3"/>
        <v>0</v>
      </c>
      <c r="T25" s="417">
        <v>0</v>
      </c>
      <c r="U25" s="418">
        <v>0</v>
      </c>
      <c r="V25" s="418">
        <v>0</v>
      </c>
      <c r="W25" s="411">
        <f t="shared" si="4"/>
        <v>0</v>
      </c>
      <c r="X25" s="418">
        <v>0</v>
      </c>
      <c r="Y25" s="418">
        <v>0</v>
      </c>
      <c r="Z25" s="418">
        <v>0</v>
      </c>
      <c r="AA25" s="418">
        <v>0</v>
      </c>
      <c r="AB25" s="418">
        <v>0</v>
      </c>
      <c r="AC25" s="418">
        <v>0</v>
      </c>
      <c r="AD25" s="418">
        <v>0</v>
      </c>
      <c r="AE25" s="419">
        <v>0</v>
      </c>
    </row>
    <row r="26" spans="1:31" ht="29.25" customHeight="1" x14ac:dyDescent="0.25">
      <c r="A26" s="529" t="s">
        <v>500</v>
      </c>
      <c r="B26" s="422" t="s">
        <v>299</v>
      </c>
      <c r="C26" s="417">
        <v>0</v>
      </c>
      <c r="D26" s="418">
        <v>0</v>
      </c>
      <c r="E26" s="418">
        <v>0</v>
      </c>
      <c r="F26" s="418">
        <v>0</v>
      </c>
      <c r="G26" s="418">
        <v>0</v>
      </c>
      <c r="H26" s="418">
        <v>0</v>
      </c>
      <c r="I26" s="411">
        <f t="shared" si="0"/>
        <v>0</v>
      </c>
      <c r="J26" s="412">
        <f t="shared" si="1"/>
        <v>0</v>
      </c>
      <c r="K26" s="412">
        <f t="shared" si="2"/>
        <v>0</v>
      </c>
      <c r="L26" s="418">
        <v>0</v>
      </c>
      <c r="M26" s="418">
        <v>0</v>
      </c>
      <c r="N26" s="418">
        <v>0</v>
      </c>
      <c r="O26" s="418">
        <v>0</v>
      </c>
      <c r="P26" s="418">
        <v>0</v>
      </c>
      <c r="Q26" s="418">
        <v>0</v>
      </c>
      <c r="R26" s="418">
        <v>0</v>
      </c>
      <c r="S26" s="413">
        <f t="shared" si="3"/>
        <v>0</v>
      </c>
      <c r="T26" s="417">
        <v>0</v>
      </c>
      <c r="U26" s="418">
        <v>0</v>
      </c>
      <c r="V26" s="418">
        <v>0</v>
      </c>
      <c r="W26" s="411">
        <f t="shared" si="4"/>
        <v>0</v>
      </c>
      <c r="X26" s="418">
        <v>0</v>
      </c>
      <c r="Y26" s="418">
        <v>0</v>
      </c>
      <c r="Z26" s="418">
        <v>0</v>
      </c>
      <c r="AA26" s="418">
        <v>0</v>
      </c>
      <c r="AB26" s="418">
        <v>0</v>
      </c>
      <c r="AC26" s="418">
        <v>0</v>
      </c>
      <c r="AD26" s="418">
        <v>0</v>
      </c>
      <c r="AE26" s="419">
        <v>0</v>
      </c>
    </row>
    <row r="27" spans="1:31" ht="15" x14ac:dyDescent="0.25">
      <c r="A27" s="424" t="s">
        <v>501</v>
      </c>
      <c r="B27" s="422" t="s">
        <v>300</v>
      </c>
      <c r="C27" s="417">
        <v>1</v>
      </c>
      <c r="D27" s="418">
        <v>2</v>
      </c>
      <c r="E27" s="418">
        <v>2</v>
      </c>
      <c r="F27" s="418">
        <v>0</v>
      </c>
      <c r="G27" s="418">
        <v>0</v>
      </c>
      <c r="H27" s="418">
        <v>0</v>
      </c>
      <c r="I27" s="411">
        <f t="shared" si="0"/>
        <v>2</v>
      </c>
      <c r="J27" s="412">
        <f t="shared" si="1"/>
        <v>3</v>
      </c>
      <c r="K27" s="412">
        <f t="shared" si="2"/>
        <v>2</v>
      </c>
      <c r="L27" s="418">
        <v>0</v>
      </c>
      <c r="M27" s="418">
        <v>2</v>
      </c>
      <c r="N27" s="418">
        <v>0</v>
      </c>
      <c r="O27" s="418">
        <v>0</v>
      </c>
      <c r="P27" s="418">
        <v>0</v>
      </c>
      <c r="Q27" s="418">
        <v>0</v>
      </c>
      <c r="R27" s="418">
        <v>0</v>
      </c>
      <c r="S27" s="413">
        <f t="shared" si="3"/>
        <v>1</v>
      </c>
      <c r="T27" s="417">
        <v>3</v>
      </c>
      <c r="U27" s="418">
        <v>0</v>
      </c>
      <c r="V27" s="418">
        <v>0</v>
      </c>
      <c r="W27" s="411">
        <f t="shared" si="4"/>
        <v>0</v>
      </c>
      <c r="X27" s="418">
        <v>0</v>
      </c>
      <c r="Y27" s="418">
        <v>0</v>
      </c>
      <c r="Z27" s="418">
        <v>0</v>
      </c>
      <c r="AA27" s="418">
        <v>0</v>
      </c>
      <c r="AB27" s="418">
        <v>0</v>
      </c>
      <c r="AC27" s="418">
        <v>0</v>
      </c>
      <c r="AD27" s="418">
        <v>0</v>
      </c>
      <c r="AE27" s="419">
        <v>0</v>
      </c>
    </row>
    <row r="28" spans="1:31" ht="15" x14ac:dyDescent="0.25">
      <c r="A28" s="424" t="s">
        <v>502</v>
      </c>
      <c r="B28" s="416" t="s">
        <v>301</v>
      </c>
      <c r="C28" s="417">
        <v>0</v>
      </c>
      <c r="D28" s="418">
        <v>0</v>
      </c>
      <c r="E28" s="418">
        <v>0</v>
      </c>
      <c r="F28" s="418">
        <v>0</v>
      </c>
      <c r="G28" s="418">
        <v>0</v>
      </c>
      <c r="H28" s="418">
        <v>0</v>
      </c>
      <c r="I28" s="411">
        <f t="shared" si="0"/>
        <v>0</v>
      </c>
      <c r="J28" s="412">
        <f t="shared" si="1"/>
        <v>0</v>
      </c>
      <c r="K28" s="412">
        <f t="shared" si="2"/>
        <v>0</v>
      </c>
      <c r="L28" s="418">
        <v>0</v>
      </c>
      <c r="M28" s="418">
        <v>0</v>
      </c>
      <c r="N28" s="418">
        <v>0</v>
      </c>
      <c r="O28" s="418">
        <v>0</v>
      </c>
      <c r="P28" s="418">
        <v>0</v>
      </c>
      <c r="Q28" s="418">
        <v>0</v>
      </c>
      <c r="R28" s="418">
        <v>0</v>
      </c>
      <c r="S28" s="413">
        <f t="shared" si="3"/>
        <v>0</v>
      </c>
      <c r="T28" s="417">
        <v>0</v>
      </c>
      <c r="U28" s="418">
        <v>0</v>
      </c>
      <c r="V28" s="418">
        <v>0</v>
      </c>
      <c r="W28" s="411">
        <f t="shared" si="4"/>
        <v>0</v>
      </c>
      <c r="X28" s="418">
        <v>0</v>
      </c>
      <c r="Y28" s="418">
        <v>0</v>
      </c>
      <c r="Z28" s="418">
        <v>0</v>
      </c>
      <c r="AA28" s="418">
        <v>0</v>
      </c>
      <c r="AB28" s="418">
        <v>0</v>
      </c>
      <c r="AC28" s="418">
        <v>0</v>
      </c>
      <c r="AD28" s="418">
        <v>0</v>
      </c>
      <c r="AE28" s="419">
        <v>0</v>
      </c>
    </row>
    <row r="29" spans="1:31" ht="15" x14ac:dyDescent="0.25">
      <c r="A29" s="424" t="s">
        <v>503</v>
      </c>
      <c r="B29" s="416" t="s">
        <v>302</v>
      </c>
      <c r="C29" s="417">
        <v>0</v>
      </c>
      <c r="D29" s="418">
        <v>1</v>
      </c>
      <c r="E29" s="418">
        <v>0</v>
      </c>
      <c r="F29" s="418">
        <v>1</v>
      </c>
      <c r="G29" s="418">
        <v>0</v>
      </c>
      <c r="H29" s="418">
        <v>0</v>
      </c>
      <c r="I29" s="411">
        <f t="shared" si="0"/>
        <v>1</v>
      </c>
      <c r="J29" s="412">
        <f t="shared" si="1"/>
        <v>1</v>
      </c>
      <c r="K29" s="412">
        <f t="shared" si="2"/>
        <v>0</v>
      </c>
      <c r="L29" s="418">
        <v>0</v>
      </c>
      <c r="M29" s="418">
        <v>0</v>
      </c>
      <c r="N29" s="418">
        <v>0</v>
      </c>
      <c r="O29" s="418">
        <v>0</v>
      </c>
      <c r="P29" s="418">
        <v>0</v>
      </c>
      <c r="Q29" s="418">
        <v>0</v>
      </c>
      <c r="R29" s="418">
        <v>0</v>
      </c>
      <c r="S29" s="413">
        <f t="shared" si="3"/>
        <v>1</v>
      </c>
      <c r="T29" s="417">
        <v>1</v>
      </c>
      <c r="U29" s="418">
        <v>0</v>
      </c>
      <c r="V29" s="418">
        <v>0</v>
      </c>
      <c r="W29" s="411">
        <f t="shared" si="4"/>
        <v>0</v>
      </c>
      <c r="X29" s="418">
        <v>0</v>
      </c>
      <c r="Y29" s="418">
        <v>0</v>
      </c>
      <c r="Z29" s="418">
        <v>0</v>
      </c>
      <c r="AA29" s="418">
        <v>0</v>
      </c>
      <c r="AB29" s="418">
        <v>0</v>
      </c>
      <c r="AC29" s="418">
        <v>0</v>
      </c>
      <c r="AD29" s="418">
        <v>0</v>
      </c>
      <c r="AE29" s="419">
        <v>0</v>
      </c>
    </row>
    <row r="30" spans="1:31" ht="15" x14ac:dyDescent="0.25">
      <c r="A30" s="424" t="s">
        <v>504</v>
      </c>
      <c r="B30" s="416" t="s">
        <v>303</v>
      </c>
      <c r="C30" s="417"/>
      <c r="D30" s="418"/>
      <c r="E30" s="418"/>
      <c r="F30" s="418"/>
      <c r="G30" s="418"/>
      <c r="H30" s="418"/>
      <c r="I30" s="411">
        <f t="shared" si="0"/>
        <v>0</v>
      </c>
      <c r="J30" s="412">
        <f t="shared" si="1"/>
        <v>0</v>
      </c>
      <c r="K30" s="412">
        <f t="shared" si="2"/>
        <v>0</v>
      </c>
      <c r="L30" s="418"/>
      <c r="M30" s="418"/>
      <c r="N30" s="418"/>
      <c r="O30" s="418"/>
      <c r="P30" s="418"/>
      <c r="Q30" s="418"/>
      <c r="R30" s="418">
        <v>1</v>
      </c>
      <c r="S30" s="413">
        <f t="shared" si="3"/>
        <v>0</v>
      </c>
      <c r="T30" s="417"/>
      <c r="U30" s="418"/>
      <c r="V30" s="418"/>
      <c r="W30" s="411">
        <f t="shared" si="4"/>
        <v>0</v>
      </c>
      <c r="X30" s="418"/>
      <c r="Y30" s="418"/>
      <c r="Z30" s="418"/>
      <c r="AA30" s="418"/>
      <c r="AB30" s="418"/>
      <c r="AC30" s="418"/>
      <c r="AD30" s="418"/>
      <c r="AE30" s="419"/>
    </row>
    <row r="31" spans="1:31" ht="15" x14ac:dyDescent="0.25">
      <c r="A31" s="424" t="s">
        <v>505</v>
      </c>
      <c r="B31" s="416" t="s">
        <v>304</v>
      </c>
      <c r="C31" s="417">
        <v>0</v>
      </c>
      <c r="D31" s="418">
        <v>0</v>
      </c>
      <c r="E31" s="418">
        <v>0</v>
      </c>
      <c r="F31" s="418">
        <v>0</v>
      </c>
      <c r="G31" s="418">
        <v>0</v>
      </c>
      <c r="H31" s="418">
        <v>0</v>
      </c>
      <c r="I31" s="411">
        <f t="shared" si="0"/>
        <v>0</v>
      </c>
      <c r="J31" s="412">
        <f t="shared" si="1"/>
        <v>0</v>
      </c>
      <c r="K31" s="412">
        <f t="shared" si="2"/>
        <v>0</v>
      </c>
      <c r="L31" s="418">
        <v>0</v>
      </c>
      <c r="M31" s="418">
        <v>0</v>
      </c>
      <c r="N31" s="418">
        <v>0</v>
      </c>
      <c r="O31" s="418">
        <v>0</v>
      </c>
      <c r="P31" s="418">
        <v>0</v>
      </c>
      <c r="Q31" s="418">
        <v>0</v>
      </c>
      <c r="R31" s="418">
        <v>0</v>
      </c>
      <c r="S31" s="413">
        <f t="shared" si="3"/>
        <v>0</v>
      </c>
      <c r="T31" s="417">
        <v>0</v>
      </c>
      <c r="U31" s="418">
        <v>0</v>
      </c>
      <c r="V31" s="418">
        <v>0</v>
      </c>
      <c r="W31" s="411">
        <f t="shared" si="4"/>
        <v>0</v>
      </c>
      <c r="X31" s="418">
        <v>0</v>
      </c>
      <c r="Y31" s="418">
        <v>0</v>
      </c>
      <c r="Z31" s="418">
        <v>0</v>
      </c>
      <c r="AA31" s="418">
        <v>0</v>
      </c>
      <c r="AB31" s="418">
        <v>0</v>
      </c>
      <c r="AC31" s="418">
        <v>0</v>
      </c>
      <c r="AD31" s="418">
        <v>0</v>
      </c>
      <c r="AE31" s="419">
        <v>0</v>
      </c>
    </row>
    <row r="32" spans="1:31" ht="15" x14ac:dyDescent="0.25">
      <c r="A32" s="424" t="s">
        <v>506</v>
      </c>
      <c r="B32" s="416" t="s">
        <v>305</v>
      </c>
      <c r="C32" s="417">
        <v>0</v>
      </c>
      <c r="D32" s="418">
        <v>0</v>
      </c>
      <c r="E32" s="418">
        <v>0</v>
      </c>
      <c r="F32" s="418">
        <v>0</v>
      </c>
      <c r="G32" s="418">
        <v>0</v>
      </c>
      <c r="H32" s="418">
        <v>0</v>
      </c>
      <c r="I32" s="411">
        <f t="shared" si="0"/>
        <v>0</v>
      </c>
      <c r="J32" s="412">
        <f t="shared" si="1"/>
        <v>0</v>
      </c>
      <c r="K32" s="412">
        <f t="shared" si="2"/>
        <v>0</v>
      </c>
      <c r="L32" s="418">
        <v>0</v>
      </c>
      <c r="M32" s="418">
        <v>0</v>
      </c>
      <c r="N32" s="418">
        <v>0</v>
      </c>
      <c r="O32" s="418">
        <v>0</v>
      </c>
      <c r="P32" s="418">
        <v>0</v>
      </c>
      <c r="Q32" s="418">
        <v>0</v>
      </c>
      <c r="R32" s="418">
        <v>0</v>
      </c>
      <c r="S32" s="413">
        <f t="shared" si="3"/>
        <v>0</v>
      </c>
      <c r="T32" s="417">
        <v>0</v>
      </c>
      <c r="U32" s="418">
        <v>0</v>
      </c>
      <c r="V32" s="418">
        <v>0</v>
      </c>
      <c r="W32" s="411">
        <f t="shared" si="4"/>
        <v>0</v>
      </c>
      <c r="X32" s="418">
        <v>0</v>
      </c>
      <c r="Y32" s="418">
        <v>0</v>
      </c>
      <c r="Z32" s="418">
        <v>0</v>
      </c>
      <c r="AA32" s="418">
        <v>0</v>
      </c>
      <c r="AB32" s="418">
        <v>0</v>
      </c>
      <c r="AC32" s="418">
        <v>0</v>
      </c>
      <c r="AD32" s="418">
        <v>0</v>
      </c>
      <c r="AE32" s="419">
        <v>0</v>
      </c>
    </row>
    <row r="33" spans="1:31" ht="38.25" x14ac:dyDescent="0.25">
      <c r="A33" s="425" t="s">
        <v>507</v>
      </c>
      <c r="B33" s="416" t="s">
        <v>306</v>
      </c>
      <c r="C33" s="417">
        <v>0</v>
      </c>
      <c r="D33" s="418">
        <v>0</v>
      </c>
      <c r="E33" s="418">
        <v>0</v>
      </c>
      <c r="F33" s="418">
        <v>0</v>
      </c>
      <c r="G33" s="418">
        <v>0</v>
      </c>
      <c r="H33" s="418">
        <v>0</v>
      </c>
      <c r="I33" s="411">
        <f t="shared" si="0"/>
        <v>0</v>
      </c>
      <c r="J33" s="412">
        <f t="shared" si="1"/>
        <v>0</v>
      </c>
      <c r="K33" s="412">
        <f t="shared" si="2"/>
        <v>0</v>
      </c>
      <c r="L33" s="418">
        <v>0</v>
      </c>
      <c r="M33" s="418">
        <v>0</v>
      </c>
      <c r="N33" s="418">
        <v>0</v>
      </c>
      <c r="O33" s="418">
        <v>0</v>
      </c>
      <c r="P33" s="418">
        <v>0</v>
      </c>
      <c r="Q33" s="418">
        <v>0</v>
      </c>
      <c r="R33" s="418">
        <v>0</v>
      </c>
      <c r="S33" s="413">
        <f t="shared" si="3"/>
        <v>0</v>
      </c>
      <c r="T33" s="417">
        <v>0</v>
      </c>
      <c r="U33" s="418">
        <v>0</v>
      </c>
      <c r="V33" s="418">
        <v>0</v>
      </c>
      <c r="W33" s="411">
        <f t="shared" si="4"/>
        <v>0</v>
      </c>
      <c r="X33" s="418">
        <v>0</v>
      </c>
      <c r="Y33" s="418">
        <v>0</v>
      </c>
      <c r="Z33" s="418">
        <v>0</v>
      </c>
      <c r="AA33" s="418">
        <v>0</v>
      </c>
      <c r="AB33" s="418">
        <v>0</v>
      </c>
      <c r="AC33" s="418">
        <v>0</v>
      </c>
      <c r="AD33" s="418">
        <v>0</v>
      </c>
      <c r="AE33" s="419">
        <v>0</v>
      </c>
    </row>
    <row r="34" spans="1:31" ht="38.25" x14ac:dyDescent="0.25">
      <c r="A34" s="425" t="s">
        <v>508</v>
      </c>
      <c r="B34" s="416" t="s">
        <v>307</v>
      </c>
      <c r="C34" s="417">
        <v>0</v>
      </c>
      <c r="D34" s="418">
        <v>0</v>
      </c>
      <c r="E34" s="418">
        <v>0</v>
      </c>
      <c r="F34" s="418">
        <v>0</v>
      </c>
      <c r="G34" s="418">
        <v>0</v>
      </c>
      <c r="H34" s="418">
        <v>0</v>
      </c>
      <c r="I34" s="411">
        <f t="shared" si="0"/>
        <v>0</v>
      </c>
      <c r="J34" s="412">
        <f t="shared" si="1"/>
        <v>0</v>
      </c>
      <c r="K34" s="412">
        <f t="shared" si="2"/>
        <v>0</v>
      </c>
      <c r="L34" s="418">
        <v>0</v>
      </c>
      <c r="M34" s="418">
        <v>0</v>
      </c>
      <c r="N34" s="418">
        <v>0</v>
      </c>
      <c r="O34" s="418">
        <v>0</v>
      </c>
      <c r="P34" s="418">
        <v>0</v>
      </c>
      <c r="Q34" s="418">
        <v>0</v>
      </c>
      <c r="R34" s="418">
        <v>0</v>
      </c>
      <c r="S34" s="413">
        <f t="shared" si="3"/>
        <v>0</v>
      </c>
      <c r="T34" s="417">
        <v>0</v>
      </c>
      <c r="U34" s="418">
        <v>0</v>
      </c>
      <c r="V34" s="418">
        <v>0</v>
      </c>
      <c r="W34" s="411">
        <f t="shared" si="4"/>
        <v>0</v>
      </c>
      <c r="X34" s="418">
        <v>0</v>
      </c>
      <c r="Y34" s="418">
        <v>0</v>
      </c>
      <c r="Z34" s="418">
        <v>0</v>
      </c>
      <c r="AA34" s="418">
        <v>0</v>
      </c>
      <c r="AB34" s="418">
        <v>0</v>
      </c>
      <c r="AC34" s="418">
        <v>0</v>
      </c>
      <c r="AD34" s="418">
        <v>0</v>
      </c>
      <c r="AE34" s="419">
        <v>0</v>
      </c>
    </row>
    <row r="35" spans="1:31" ht="25.5" x14ac:dyDescent="0.25">
      <c r="A35" s="423" t="s">
        <v>509</v>
      </c>
      <c r="B35" s="416" t="s">
        <v>308</v>
      </c>
      <c r="C35" s="417">
        <v>0</v>
      </c>
      <c r="D35" s="418">
        <v>0</v>
      </c>
      <c r="E35" s="418">
        <v>0</v>
      </c>
      <c r="F35" s="418">
        <v>0</v>
      </c>
      <c r="G35" s="418">
        <v>0</v>
      </c>
      <c r="H35" s="418">
        <v>0</v>
      </c>
      <c r="I35" s="411">
        <f t="shared" si="0"/>
        <v>0</v>
      </c>
      <c r="J35" s="412">
        <f t="shared" si="1"/>
        <v>0</v>
      </c>
      <c r="K35" s="412">
        <f t="shared" si="2"/>
        <v>0</v>
      </c>
      <c r="L35" s="418">
        <v>0</v>
      </c>
      <c r="M35" s="418">
        <v>0</v>
      </c>
      <c r="N35" s="418">
        <v>0</v>
      </c>
      <c r="O35" s="418">
        <v>0</v>
      </c>
      <c r="P35" s="418">
        <v>0</v>
      </c>
      <c r="Q35" s="418">
        <v>0</v>
      </c>
      <c r="R35" s="418">
        <v>0</v>
      </c>
      <c r="S35" s="413">
        <f t="shared" si="3"/>
        <v>0</v>
      </c>
      <c r="T35" s="417">
        <v>0</v>
      </c>
      <c r="U35" s="418">
        <v>0</v>
      </c>
      <c r="V35" s="418">
        <v>0</v>
      </c>
      <c r="W35" s="411">
        <f t="shared" si="4"/>
        <v>0</v>
      </c>
      <c r="X35" s="418">
        <v>0</v>
      </c>
      <c r="Y35" s="418">
        <v>0</v>
      </c>
      <c r="Z35" s="418">
        <v>0</v>
      </c>
      <c r="AA35" s="418">
        <v>0</v>
      </c>
      <c r="AB35" s="418">
        <v>0</v>
      </c>
      <c r="AC35" s="418">
        <v>0</v>
      </c>
      <c r="AD35" s="418">
        <v>0</v>
      </c>
      <c r="AE35" s="419">
        <v>0</v>
      </c>
    </row>
    <row r="36" spans="1:31" ht="15" x14ac:dyDescent="0.25">
      <c r="A36" s="423" t="s">
        <v>510</v>
      </c>
      <c r="B36" s="416" t="s">
        <v>309</v>
      </c>
      <c r="C36" s="417">
        <v>0</v>
      </c>
      <c r="D36" s="418">
        <v>0</v>
      </c>
      <c r="E36" s="418">
        <v>0</v>
      </c>
      <c r="F36" s="418">
        <v>0</v>
      </c>
      <c r="G36" s="418">
        <v>0</v>
      </c>
      <c r="H36" s="418">
        <v>0</v>
      </c>
      <c r="I36" s="411">
        <f t="shared" si="0"/>
        <v>0</v>
      </c>
      <c r="J36" s="412">
        <f t="shared" si="1"/>
        <v>0</v>
      </c>
      <c r="K36" s="412">
        <f t="shared" si="2"/>
        <v>0</v>
      </c>
      <c r="L36" s="418">
        <v>0</v>
      </c>
      <c r="M36" s="418">
        <v>0</v>
      </c>
      <c r="N36" s="418">
        <v>0</v>
      </c>
      <c r="O36" s="418">
        <v>0</v>
      </c>
      <c r="P36" s="418">
        <v>0</v>
      </c>
      <c r="Q36" s="418">
        <v>0</v>
      </c>
      <c r="R36" s="418">
        <v>0</v>
      </c>
      <c r="S36" s="413">
        <f t="shared" si="3"/>
        <v>0</v>
      </c>
      <c r="T36" s="417">
        <v>0</v>
      </c>
      <c r="U36" s="418">
        <v>0</v>
      </c>
      <c r="V36" s="418">
        <v>0</v>
      </c>
      <c r="W36" s="411">
        <f t="shared" si="4"/>
        <v>0</v>
      </c>
      <c r="X36" s="418">
        <v>0</v>
      </c>
      <c r="Y36" s="418">
        <v>0</v>
      </c>
      <c r="Z36" s="418">
        <v>0</v>
      </c>
      <c r="AA36" s="418">
        <v>0</v>
      </c>
      <c r="AB36" s="418">
        <v>0</v>
      </c>
      <c r="AC36" s="418">
        <v>0</v>
      </c>
      <c r="AD36" s="418">
        <v>0</v>
      </c>
      <c r="AE36" s="419">
        <v>0</v>
      </c>
    </row>
    <row r="37" spans="1:31" ht="15" x14ac:dyDescent="0.25">
      <c r="A37" s="423" t="s">
        <v>511</v>
      </c>
      <c r="B37" s="416" t="s">
        <v>310</v>
      </c>
      <c r="C37" s="417">
        <v>0</v>
      </c>
      <c r="D37" s="418">
        <v>0</v>
      </c>
      <c r="E37" s="418">
        <v>0</v>
      </c>
      <c r="F37" s="418">
        <v>0</v>
      </c>
      <c r="G37" s="418">
        <v>0</v>
      </c>
      <c r="H37" s="418">
        <v>0</v>
      </c>
      <c r="I37" s="411">
        <f t="shared" si="0"/>
        <v>0</v>
      </c>
      <c r="J37" s="412">
        <f t="shared" si="1"/>
        <v>0</v>
      </c>
      <c r="K37" s="412">
        <f t="shared" si="2"/>
        <v>0</v>
      </c>
      <c r="L37" s="418">
        <v>0</v>
      </c>
      <c r="M37" s="418">
        <v>0</v>
      </c>
      <c r="N37" s="418">
        <v>0</v>
      </c>
      <c r="O37" s="418">
        <v>0</v>
      </c>
      <c r="P37" s="418">
        <v>0</v>
      </c>
      <c r="Q37" s="418">
        <v>0</v>
      </c>
      <c r="R37" s="418">
        <v>0</v>
      </c>
      <c r="S37" s="413">
        <f t="shared" si="3"/>
        <v>0</v>
      </c>
      <c r="T37" s="417">
        <v>0</v>
      </c>
      <c r="U37" s="418">
        <v>0</v>
      </c>
      <c r="V37" s="418">
        <v>0</v>
      </c>
      <c r="W37" s="411">
        <f t="shared" si="4"/>
        <v>0</v>
      </c>
      <c r="X37" s="418">
        <v>0</v>
      </c>
      <c r="Y37" s="418">
        <v>0</v>
      </c>
      <c r="Z37" s="418">
        <v>0</v>
      </c>
      <c r="AA37" s="418">
        <v>0</v>
      </c>
      <c r="AB37" s="418">
        <v>0</v>
      </c>
      <c r="AC37" s="418">
        <v>0</v>
      </c>
      <c r="AD37" s="418">
        <v>0</v>
      </c>
      <c r="AE37" s="419">
        <v>0</v>
      </c>
    </row>
    <row r="38" spans="1:31" ht="25.5" x14ac:dyDescent="0.25">
      <c r="A38" s="423" t="s">
        <v>512</v>
      </c>
      <c r="B38" s="416" t="s">
        <v>311</v>
      </c>
      <c r="C38" s="417">
        <v>0</v>
      </c>
      <c r="D38" s="418">
        <v>0</v>
      </c>
      <c r="E38" s="418">
        <v>0</v>
      </c>
      <c r="F38" s="418">
        <v>0</v>
      </c>
      <c r="G38" s="418">
        <v>0</v>
      </c>
      <c r="H38" s="418">
        <v>0</v>
      </c>
      <c r="I38" s="411">
        <f t="shared" si="0"/>
        <v>0</v>
      </c>
      <c r="J38" s="412">
        <f t="shared" si="1"/>
        <v>0</v>
      </c>
      <c r="K38" s="412">
        <f t="shared" si="2"/>
        <v>0</v>
      </c>
      <c r="L38" s="418">
        <v>0</v>
      </c>
      <c r="M38" s="418">
        <v>0</v>
      </c>
      <c r="N38" s="418">
        <v>0</v>
      </c>
      <c r="O38" s="418">
        <v>0</v>
      </c>
      <c r="P38" s="418">
        <v>0</v>
      </c>
      <c r="Q38" s="418">
        <v>0</v>
      </c>
      <c r="R38" s="418">
        <v>0</v>
      </c>
      <c r="S38" s="413">
        <f t="shared" si="3"/>
        <v>0</v>
      </c>
      <c r="T38" s="417">
        <v>0</v>
      </c>
      <c r="U38" s="418">
        <v>0</v>
      </c>
      <c r="V38" s="418">
        <v>0</v>
      </c>
      <c r="W38" s="411">
        <f t="shared" si="4"/>
        <v>0</v>
      </c>
      <c r="X38" s="418">
        <v>0</v>
      </c>
      <c r="Y38" s="418">
        <v>0</v>
      </c>
      <c r="Z38" s="418">
        <v>0</v>
      </c>
      <c r="AA38" s="418">
        <v>0</v>
      </c>
      <c r="AB38" s="418">
        <v>0</v>
      </c>
      <c r="AC38" s="418">
        <v>0</v>
      </c>
      <c r="AD38" s="418">
        <v>0</v>
      </c>
      <c r="AE38" s="419">
        <v>0</v>
      </c>
    </row>
    <row r="39" spans="1:31" ht="25.5" x14ac:dyDescent="0.25">
      <c r="A39" s="423" t="s">
        <v>513</v>
      </c>
      <c r="B39" s="416" t="s">
        <v>312</v>
      </c>
      <c r="C39" s="417">
        <v>0</v>
      </c>
      <c r="D39" s="418">
        <v>0</v>
      </c>
      <c r="E39" s="418">
        <v>0</v>
      </c>
      <c r="F39" s="418">
        <v>0</v>
      </c>
      <c r="G39" s="418">
        <v>0</v>
      </c>
      <c r="H39" s="418">
        <v>0</v>
      </c>
      <c r="I39" s="411">
        <f t="shared" si="0"/>
        <v>0</v>
      </c>
      <c r="J39" s="412">
        <f t="shared" si="1"/>
        <v>0</v>
      </c>
      <c r="K39" s="412">
        <f t="shared" si="2"/>
        <v>0</v>
      </c>
      <c r="L39" s="418">
        <v>0</v>
      </c>
      <c r="M39" s="418">
        <v>0</v>
      </c>
      <c r="N39" s="418">
        <v>0</v>
      </c>
      <c r="O39" s="418">
        <v>0</v>
      </c>
      <c r="P39" s="418">
        <v>0</v>
      </c>
      <c r="Q39" s="418">
        <v>0</v>
      </c>
      <c r="R39" s="418">
        <v>0</v>
      </c>
      <c r="S39" s="413">
        <f t="shared" si="3"/>
        <v>0</v>
      </c>
      <c r="T39" s="417">
        <v>0</v>
      </c>
      <c r="U39" s="418">
        <v>0</v>
      </c>
      <c r="V39" s="418">
        <v>0</v>
      </c>
      <c r="W39" s="411">
        <f t="shared" si="4"/>
        <v>0</v>
      </c>
      <c r="X39" s="418">
        <v>0</v>
      </c>
      <c r="Y39" s="418">
        <v>0</v>
      </c>
      <c r="Z39" s="418">
        <v>0</v>
      </c>
      <c r="AA39" s="418">
        <v>0</v>
      </c>
      <c r="AB39" s="418">
        <v>0</v>
      </c>
      <c r="AC39" s="418">
        <v>0</v>
      </c>
      <c r="AD39" s="418">
        <v>0</v>
      </c>
      <c r="AE39" s="419">
        <v>0</v>
      </c>
    </row>
    <row r="40" spans="1:31" ht="33" x14ac:dyDescent="0.25">
      <c r="A40" s="407" t="s">
        <v>313</v>
      </c>
      <c r="B40" s="408" t="s">
        <v>99</v>
      </c>
      <c r="C40" s="409">
        <v>1</v>
      </c>
      <c r="D40" s="410">
        <v>2</v>
      </c>
      <c r="E40" s="410">
        <v>0</v>
      </c>
      <c r="F40" s="410">
        <v>2</v>
      </c>
      <c r="G40" s="410">
        <v>0</v>
      </c>
      <c r="H40" s="410">
        <v>0</v>
      </c>
      <c r="I40" s="411">
        <f t="shared" si="0"/>
        <v>2</v>
      </c>
      <c r="J40" s="412">
        <f t="shared" si="1"/>
        <v>3</v>
      </c>
      <c r="K40" s="412">
        <f t="shared" si="2"/>
        <v>2</v>
      </c>
      <c r="L40" s="410">
        <v>2</v>
      </c>
      <c r="M40" s="410">
        <v>0</v>
      </c>
      <c r="N40" s="410">
        <v>0</v>
      </c>
      <c r="O40" s="410">
        <v>0</v>
      </c>
      <c r="P40" s="410">
        <v>0</v>
      </c>
      <c r="Q40" s="410">
        <v>0</v>
      </c>
      <c r="R40" s="410">
        <v>1</v>
      </c>
      <c r="S40" s="413">
        <f t="shared" si="3"/>
        <v>1</v>
      </c>
      <c r="T40" s="409">
        <v>3</v>
      </c>
      <c r="U40" s="410">
        <v>0</v>
      </c>
      <c r="V40" s="410">
        <v>0</v>
      </c>
      <c r="W40" s="411">
        <f t="shared" si="4"/>
        <v>2</v>
      </c>
      <c r="X40" s="410">
        <v>0</v>
      </c>
      <c r="Y40" s="410">
        <v>2</v>
      </c>
      <c r="Z40" s="410">
        <v>2</v>
      </c>
      <c r="AA40" s="410">
        <v>0</v>
      </c>
      <c r="AB40" s="410">
        <v>0</v>
      </c>
      <c r="AC40" s="410">
        <v>0</v>
      </c>
      <c r="AD40" s="410">
        <v>0</v>
      </c>
      <c r="AE40" s="414">
        <v>0</v>
      </c>
    </row>
    <row r="41" spans="1:31" ht="29.25" x14ac:dyDescent="0.25">
      <c r="A41" s="421" t="s">
        <v>555</v>
      </c>
      <c r="B41" s="416" t="s">
        <v>152</v>
      </c>
      <c r="C41" s="417">
        <v>0</v>
      </c>
      <c r="D41" s="418">
        <v>0</v>
      </c>
      <c r="E41" s="418">
        <v>0</v>
      </c>
      <c r="F41" s="418">
        <v>0</v>
      </c>
      <c r="G41" s="418">
        <v>0</v>
      </c>
      <c r="H41" s="418">
        <v>0</v>
      </c>
      <c r="I41" s="411">
        <f t="shared" si="0"/>
        <v>0</v>
      </c>
      <c r="J41" s="412">
        <f t="shared" si="1"/>
        <v>0</v>
      </c>
      <c r="K41" s="412">
        <f t="shared" si="2"/>
        <v>0</v>
      </c>
      <c r="L41" s="418">
        <v>0</v>
      </c>
      <c r="M41" s="418">
        <v>0</v>
      </c>
      <c r="N41" s="418">
        <v>0</v>
      </c>
      <c r="O41" s="418">
        <v>0</v>
      </c>
      <c r="P41" s="418">
        <v>0</v>
      </c>
      <c r="Q41" s="418">
        <v>0</v>
      </c>
      <c r="R41" s="418">
        <v>0</v>
      </c>
      <c r="S41" s="413">
        <f t="shared" si="3"/>
        <v>0</v>
      </c>
      <c r="T41" s="417">
        <v>0</v>
      </c>
      <c r="U41" s="418">
        <v>0</v>
      </c>
      <c r="V41" s="418">
        <v>0</v>
      </c>
      <c r="W41" s="411">
        <f t="shared" si="4"/>
        <v>0</v>
      </c>
      <c r="X41" s="418">
        <v>0</v>
      </c>
      <c r="Y41" s="418">
        <v>0</v>
      </c>
      <c r="Z41" s="418">
        <v>0</v>
      </c>
      <c r="AA41" s="418">
        <v>0</v>
      </c>
      <c r="AB41" s="418">
        <v>0</v>
      </c>
      <c r="AC41" s="418">
        <v>0</v>
      </c>
      <c r="AD41" s="418">
        <v>0</v>
      </c>
      <c r="AE41" s="419">
        <v>0</v>
      </c>
    </row>
    <row r="42" spans="1:31" ht="15" x14ac:dyDescent="0.25">
      <c r="A42" s="420" t="s">
        <v>514</v>
      </c>
      <c r="B42" s="416" t="s">
        <v>314</v>
      </c>
      <c r="C42" s="417">
        <v>0</v>
      </c>
      <c r="D42" s="418">
        <v>0</v>
      </c>
      <c r="E42" s="418">
        <v>0</v>
      </c>
      <c r="F42" s="418">
        <v>0</v>
      </c>
      <c r="G42" s="418">
        <v>0</v>
      </c>
      <c r="H42" s="418">
        <v>0</v>
      </c>
      <c r="I42" s="411">
        <f t="shared" si="0"/>
        <v>0</v>
      </c>
      <c r="J42" s="412">
        <f t="shared" si="1"/>
        <v>0</v>
      </c>
      <c r="K42" s="412">
        <f t="shared" si="2"/>
        <v>0</v>
      </c>
      <c r="L42" s="418">
        <v>0</v>
      </c>
      <c r="M42" s="418">
        <v>0</v>
      </c>
      <c r="N42" s="418">
        <v>0</v>
      </c>
      <c r="O42" s="418">
        <v>0</v>
      </c>
      <c r="P42" s="418">
        <v>0</v>
      </c>
      <c r="Q42" s="418">
        <v>0</v>
      </c>
      <c r="R42" s="418">
        <v>0</v>
      </c>
      <c r="S42" s="413">
        <f t="shared" si="3"/>
        <v>0</v>
      </c>
      <c r="T42" s="417">
        <v>0</v>
      </c>
      <c r="U42" s="418">
        <v>0</v>
      </c>
      <c r="V42" s="418">
        <v>0</v>
      </c>
      <c r="W42" s="411">
        <f t="shared" si="4"/>
        <v>0</v>
      </c>
      <c r="X42" s="418">
        <v>0</v>
      </c>
      <c r="Y42" s="418">
        <v>0</v>
      </c>
      <c r="Z42" s="418">
        <v>0</v>
      </c>
      <c r="AA42" s="418">
        <v>0</v>
      </c>
      <c r="AB42" s="418">
        <v>0</v>
      </c>
      <c r="AC42" s="418">
        <v>0</v>
      </c>
      <c r="AD42" s="418">
        <v>0</v>
      </c>
      <c r="AE42" s="419">
        <v>0</v>
      </c>
    </row>
    <row r="43" spans="1:31" ht="25.5" x14ac:dyDescent="0.25">
      <c r="A43" s="423" t="s">
        <v>515</v>
      </c>
      <c r="B43" s="422" t="s">
        <v>153</v>
      </c>
      <c r="C43" s="417">
        <v>0</v>
      </c>
      <c r="D43" s="418">
        <v>0</v>
      </c>
      <c r="E43" s="418">
        <v>0</v>
      </c>
      <c r="F43" s="418">
        <v>0</v>
      </c>
      <c r="G43" s="418">
        <v>0</v>
      </c>
      <c r="H43" s="418">
        <v>0</v>
      </c>
      <c r="I43" s="411">
        <f t="shared" si="0"/>
        <v>0</v>
      </c>
      <c r="J43" s="412">
        <f t="shared" si="1"/>
        <v>0</v>
      </c>
      <c r="K43" s="412">
        <f t="shared" si="2"/>
        <v>0</v>
      </c>
      <c r="L43" s="418">
        <v>0</v>
      </c>
      <c r="M43" s="418">
        <v>0</v>
      </c>
      <c r="N43" s="418">
        <v>0</v>
      </c>
      <c r="O43" s="418">
        <v>0</v>
      </c>
      <c r="P43" s="418">
        <v>0</v>
      </c>
      <c r="Q43" s="418">
        <v>0</v>
      </c>
      <c r="R43" s="418">
        <v>0</v>
      </c>
      <c r="S43" s="413">
        <f t="shared" si="3"/>
        <v>0</v>
      </c>
      <c r="T43" s="417">
        <v>0</v>
      </c>
      <c r="U43" s="418">
        <v>0</v>
      </c>
      <c r="V43" s="418">
        <v>0</v>
      </c>
      <c r="W43" s="411">
        <f t="shared" si="4"/>
        <v>0</v>
      </c>
      <c r="X43" s="418">
        <v>0</v>
      </c>
      <c r="Y43" s="418">
        <v>0</v>
      </c>
      <c r="Z43" s="418">
        <v>0</v>
      </c>
      <c r="AA43" s="418">
        <v>0</v>
      </c>
      <c r="AB43" s="418">
        <v>0</v>
      </c>
      <c r="AC43" s="418">
        <v>0</v>
      </c>
      <c r="AD43" s="418">
        <v>0</v>
      </c>
      <c r="AE43" s="419">
        <v>0</v>
      </c>
    </row>
    <row r="44" spans="1:31" ht="15" x14ac:dyDescent="0.25">
      <c r="A44" s="423" t="s">
        <v>516</v>
      </c>
      <c r="B44" s="422" t="s">
        <v>154</v>
      </c>
      <c r="C44" s="417">
        <v>0</v>
      </c>
      <c r="D44" s="418">
        <v>0</v>
      </c>
      <c r="E44" s="418">
        <v>0</v>
      </c>
      <c r="F44" s="418">
        <v>0</v>
      </c>
      <c r="G44" s="418">
        <v>0</v>
      </c>
      <c r="H44" s="418">
        <v>0</v>
      </c>
      <c r="I44" s="411">
        <f t="shared" si="0"/>
        <v>0</v>
      </c>
      <c r="J44" s="412">
        <f t="shared" si="1"/>
        <v>0</v>
      </c>
      <c r="K44" s="412">
        <f t="shared" si="2"/>
        <v>0</v>
      </c>
      <c r="L44" s="418">
        <v>0</v>
      </c>
      <c r="M44" s="418">
        <v>0</v>
      </c>
      <c r="N44" s="418">
        <v>0</v>
      </c>
      <c r="O44" s="418">
        <v>0</v>
      </c>
      <c r="P44" s="418">
        <v>0</v>
      </c>
      <c r="Q44" s="418">
        <v>0</v>
      </c>
      <c r="R44" s="418">
        <v>0</v>
      </c>
      <c r="S44" s="413">
        <f t="shared" si="3"/>
        <v>0</v>
      </c>
      <c r="T44" s="417">
        <v>0</v>
      </c>
      <c r="U44" s="418">
        <v>0</v>
      </c>
      <c r="V44" s="418">
        <v>0</v>
      </c>
      <c r="W44" s="411">
        <f t="shared" si="4"/>
        <v>0</v>
      </c>
      <c r="X44" s="418">
        <v>0</v>
      </c>
      <c r="Y44" s="418">
        <v>0</v>
      </c>
      <c r="Z44" s="418">
        <v>0</v>
      </c>
      <c r="AA44" s="418">
        <v>0</v>
      </c>
      <c r="AB44" s="418">
        <v>0</v>
      </c>
      <c r="AC44" s="418">
        <v>0</v>
      </c>
      <c r="AD44" s="418">
        <v>0</v>
      </c>
      <c r="AE44" s="419">
        <v>0</v>
      </c>
    </row>
    <row r="45" spans="1:31" ht="25.5" x14ac:dyDescent="0.25">
      <c r="A45" s="423" t="s">
        <v>517</v>
      </c>
      <c r="B45" s="422" t="s">
        <v>155</v>
      </c>
      <c r="C45" s="417">
        <v>1</v>
      </c>
      <c r="D45" s="418">
        <v>1</v>
      </c>
      <c r="E45" s="418">
        <v>0</v>
      </c>
      <c r="F45" s="418">
        <v>1</v>
      </c>
      <c r="G45" s="418">
        <v>0</v>
      </c>
      <c r="H45" s="418">
        <v>0</v>
      </c>
      <c r="I45" s="411">
        <f t="shared" si="0"/>
        <v>1</v>
      </c>
      <c r="J45" s="412">
        <f t="shared" si="1"/>
        <v>2</v>
      </c>
      <c r="K45" s="412">
        <f t="shared" si="2"/>
        <v>1</v>
      </c>
      <c r="L45" s="418">
        <v>1</v>
      </c>
      <c r="M45" s="418">
        <v>0</v>
      </c>
      <c r="N45" s="418">
        <v>0</v>
      </c>
      <c r="O45" s="418">
        <v>0</v>
      </c>
      <c r="P45" s="418">
        <v>0</v>
      </c>
      <c r="Q45" s="418">
        <v>0</v>
      </c>
      <c r="R45" s="418">
        <v>0</v>
      </c>
      <c r="S45" s="413">
        <f t="shared" si="3"/>
        <v>1</v>
      </c>
      <c r="T45" s="417">
        <v>2</v>
      </c>
      <c r="U45" s="418">
        <v>0</v>
      </c>
      <c r="V45" s="418">
        <v>0</v>
      </c>
      <c r="W45" s="411">
        <f t="shared" si="4"/>
        <v>1</v>
      </c>
      <c r="X45" s="418">
        <v>0</v>
      </c>
      <c r="Y45" s="418">
        <v>1</v>
      </c>
      <c r="Z45" s="418">
        <v>1</v>
      </c>
      <c r="AA45" s="418">
        <v>0</v>
      </c>
      <c r="AB45" s="418">
        <v>0</v>
      </c>
      <c r="AC45" s="418">
        <v>0</v>
      </c>
      <c r="AD45" s="418">
        <v>0</v>
      </c>
      <c r="AE45" s="419">
        <v>0</v>
      </c>
    </row>
    <row r="46" spans="1:31" ht="15" x14ac:dyDescent="0.25">
      <c r="A46" s="423" t="s">
        <v>518</v>
      </c>
      <c r="B46" s="422" t="s">
        <v>315</v>
      </c>
      <c r="C46" s="417">
        <v>0</v>
      </c>
      <c r="D46" s="418">
        <v>0</v>
      </c>
      <c r="E46" s="418">
        <v>0</v>
      </c>
      <c r="F46" s="418">
        <v>0</v>
      </c>
      <c r="G46" s="418">
        <v>0</v>
      </c>
      <c r="H46" s="418">
        <v>0</v>
      </c>
      <c r="I46" s="411">
        <f t="shared" si="0"/>
        <v>0</v>
      </c>
      <c r="J46" s="412">
        <f t="shared" si="1"/>
        <v>0</v>
      </c>
      <c r="K46" s="412">
        <f t="shared" si="2"/>
        <v>0</v>
      </c>
      <c r="L46" s="418">
        <v>0</v>
      </c>
      <c r="M46" s="418">
        <v>0</v>
      </c>
      <c r="N46" s="418">
        <v>0</v>
      </c>
      <c r="O46" s="418">
        <v>0</v>
      </c>
      <c r="P46" s="418">
        <v>0</v>
      </c>
      <c r="Q46" s="418">
        <v>0</v>
      </c>
      <c r="R46" s="418">
        <v>0</v>
      </c>
      <c r="S46" s="413">
        <f t="shared" si="3"/>
        <v>0</v>
      </c>
      <c r="T46" s="417">
        <v>0</v>
      </c>
      <c r="U46" s="418">
        <v>0</v>
      </c>
      <c r="V46" s="418">
        <v>0</v>
      </c>
      <c r="W46" s="411">
        <f t="shared" si="4"/>
        <v>0</v>
      </c>
      <c r="X46" s="418">
        <v>0</v>
      </c>
      <c r="Y46" s="418">
        <v>0</v>
      </c>
      <c r="Z46" s="418">
        <v>0</v>
      </c>
      <c r="AA46" s="418">
        <v>0</v>
      </c>
      <c r="AB46" s="418">
        <v>0</v>
      </c>
      <c r="AC46" s="418">
        <v>0</v>
      </c>
      <c r="AD46" s="418">
        <v>0</v>
      </c>
      <c r="AE46" s="419">
        <v>0</v>
      </c>
    </row>
    <row r="47" spans="1:31" ht="25.5" x14ac:dyDescent="0.25">
      <c r="A47" s="423" t="s">
        <v>519</v>
      </c>
      <c r="B47" s="422" t="s">
        <v>316</v>
      </c>
      <c r="C47" s="417">
        <v>0</v>
      </c>
      <c r="D47" s="418">
        <v>0</v>
      </c>
      <c r="E47" s="418">
        <v>0</v>
      </c>
      <c r="F47" s="418">
        <v>0</v>
      </c>
      <c r="G47" s="418">
        <v>0</v>
      </c>
      <c r="H47" s="418">
        <v>0</v>
      </c>
      <c r="I47" s="411">
        <f t="shared" si="0"/>
        <v>0</v>
      </c>
      <c r="J47" s="412">
        <f t="shared" si="1"/>
        <v>0</v>
      </c>
      <c r="K47" s="412">
        <f t="shared" si="2"/>
        <v>0</v>
      </c>
      <c r="L47" s="418">
        <v>0</v>
      </c>
      <c r="M47" s="418">
        <v>0</v>
      </c>
      <c r="N47" s="418">
        <v>0</v>
      </c>
      <c r="O47" s="418">
        <v>0</v>
      </c>
      <c r="P47" s="418">
        <v>0</v>
      </c>
      <c r="Q47" s="418">
        <v>0</v>
      </c>
      <c r="R47" s="418">
        <v>0</v>
      </c>
      <c r="S47" s="413">
        <f t="shared" si="3"/>
        <v>0</v>
      </c>
      <c r="T47" s="417">
        <v>0</v>
      </c>
      <c r="U47" s="418">
        <v>0</v>
      </c>
      <c r="V47" s="418">
        <v>0</v>
      </c>
      <c r="W47" s="411">
        <f t="shared" si="4"/>
        <v>0</v>
      </c>
      <c r="X47" s="418">
        <v>0</v>
      </c>
      <c r="Y47" s="418">
        <v>0</v>
      </c>
      <c r="Z47" s="418">
        <v>0</v>
      </c>
      <c r="AA47" s="418">
        <v>0</v>
      </c>
      <c r="AB47" s="418">
        <v>0</v>
      </c>
      <c r="AC47" s="418">
        <v>0</v>
      </c>
      <c r="AD47" s="418">
        <v>0</v>
      </c>
      <c r="AE47" s="419">
        <v>0</v>
      </c>
    </row>
    <row r="48" spans="1:31" ht="33" x14ac:dyDescent="0.25">
      <c r="A48" s="407" t="s">
        <v>317</v>
      </c>
      <c r="B48" s="408" t="s">
        <v>100</v>
      </c>
      <c r="C48" s="409">
        <v>3</v>
      </c>
      <c r="D48" s="410">
        <v>8</v>
      </c>
      <c r="E48" s="410">
        <v>2</v>
      </c>
      <c r="F48" s="410">
        <v>6</v>
      </c>
      <c r="G48" s="410">
        <v>0</v>
      </c>
      <c r="H48" s="410">
        <v>0</v>
      </c>
      <c r="I48" s="411">
        <f t="shared" si="0"/>
        <v>8</v>
      </c>
      <c r="J48" s="412">
        <f t="shared" si="1"/>
        <v>11</v>
      </c>
      <c r="K48" s="412">
        <f t="shared" si="2"/>
        <v>9</v>
      </c>
      <c r="L48" s="410">
        <v>8</v>
      </c>
      <c r="M48" s="410">
        <v>1</v>
      </c>
      <c r="N48" s="410">
        <v>0</v>
      </c>
      <c r="O48" s="410">
        <v>0</v>
      </c>
      <c r="P48" s="410">
        <v>0</v>
      </c>
      <c r="Q48" s="410">
        <v>4</v>
      </c>
      <c r="R48" s="410">
        <v>3</v>
      </c>
      <c r="S48" s="413">
        <f t="shared" si="3"/>
        <v>2</v>
      </c>
      <c r="T48" s="409">
        <v>11</v>
      </c>
      <c r="U48" s="410">
        <v>0</v>
      </c>
      <c r="V48" s="410">
        <v>0</v>
      </c>
      <c r="W48" s="411">
        <f t="shared" si="4"/>
        <v>7</v>
      </c>
      <c r="X48" s="410">
        <v>0</v>
      </c>
      <c r="Y48" s="410">
        <v>0</v>
      </c>
      <c r="Z48" s="410">
        <v>0</v>
      </c>
      <c r="AA48" s="410">
        <v>0</v>
      </c>
      <c r="AB48" s="410">
        <v>0</v>
      </c>
      <c r="AC48" s="410">
        <v>7</v>
      </c>
      <c r="AD48" s="410">
        <v>0</v>
      </c>
      <c r="AE48" s="414">
        <v>0</v>
      </c>
    </row>
    <row r="49" spans="1:31" ht="16.5" x14ac:dyDescent="0.25">
      <c r="A49" s="407" t="s">
        <v>318</v>
      </c>
      <c r="B49" s="408" t="s">
        <v>156</v>
      </c>
      <c r="C49" s="409">
        <v>11</v>
      </c>
      <c r="D49" s="410">
        <v>39</v>
      </c>
      <c r="E49" s="410">
        <v>3</v>
      </c>
      <c r="F49" s="410">
        <v>36</v>
      </c>
      <c r="G49" s="410">
        <v>0</v>
      </c>
      <c r="H49" s="410">
        <v>0</v>
      </c>
      <c r="I49" s="411">
        <f t="shared" si="0"/>
        <v>39</v>
      </c>
      <c r="J49" s="412">
        <f t="shared" si="1"/>
        <v>50</v>
      </c>
      <c r="K49" s="412">
        <f t="shared" si="2"/>
        <v>39</v>
      </c>
      <c r="L49" s="410">
        <v>12</v>
      </c>
      <c r="M49" s="410">
        <v>27</v>
      </c>
      <c r="N49" s="410">
        <v>24</v>
      </c>
      <c r="O49" s="410">
        <v>0</v>
      </c>
      <c r="P49" s="410">
        <v>0</v>
      </c>
      <c r="Q49" s="410">
        <v>25</v>
      </c>
      <c r="R49" s="410">
        <v>6</v>
      </c>
      <c r="S49" s="413">
        <f t="shared" si="3"/>
        <v>11</v>
      </c>
      <c r="T49" s="409">
        <v>60</v>
      </c>
      <c r="U49" s="410">
        <v>0</v>
      </c>
      <c r="V49" s="410">
        <v>2</v>
      </c>
      <c r="W49" s="411">
        <f t="shared" si="4"/>
        <v>41</v>
      </c>
      <c r="X49" s="410">
        <v>4</v>
      </c>
      <c r="Y49" s="410">
        <v>24</v>
      </c>
      <c r="Z49" s="410">
        <v>11</v>
      </c>
      <c r="AA49" s="410">
        <v>0</v>
      </c>
      <c r="AB49" s="410">
        <v>5</v>
      </c>
      <c r="AC49" s="410">
        <v>10</v>
      </c>
      <c r="AD49" s="410">
        <v>2</v>
      </c>
      <c r="AE49" s="414">
        <v>26</v>
      </c>
    </row>
    <row r="50" spans="1:31" ht="16.5" x14ac:dyDescent="0.25">
      <c r="A50" s="421" t="s">
        <v>556</v>
      </c>
      <c r="B50" s="422" t="s">
        <v>319</v>
      </c>
      <c r="C50" s="417">
        <v>1</v>
      </c>
      <c r="D50" s="418">
        <v>7</v>
      </c>
      <c r="E50" s="418">
        <v>0</v>
      </c>
      <c r="F50" s="418">
        <v>7</v>
      </c>
      <c r="G50" s="418">
        <v>0</v>
      </c>
      <c r="H50" s="418">
        <v>0</v>
      </c>
      <c r="I50" s="411">
        <f t="shared" si="0"/>
        <v>7</v>
      </c>
      <c r="J50" s="412">
        <f t="shared" si="1"/>
        <v>8</v>
      </c>
      <c r="K50" s="412">
        <f t="shared" si="2"/>
        <v>8</v>
      </c>
      <c r="L50" s="418">
        <v>1</v>
      </c>
      <c r="M50" s="418">
        <v>7</v>
      </c>
      <c r="N50" s="418">
        <v>7</v>
      </c>
      <c r="O50" s="418">
        <v>0</v>
      </c>
      <c r="P50" s="418">
        <v>0</v>
      </c>
      <c r="Q50" s="418">
        <v>7</v>
      </c>
      <c r="R50" s="418">
        <v>0</v>
      </c>
      <c r="S50" s="413">
        <f t="shared" si="3"/>
        <v>0</v>
      </c>
      <c r="T50" s="417">
        <v>8</v>
      </c>
      <c r="U50" s="418">
        <v>0</v>
      </c>
      <c r="V50" s="418">
        <v>1</v>
      </c>
      <c r="W50" s="411">
        <f t="shared" si="4"/>
        <v>8</v>
      </c>
      <c r="X50" s="418">
        <v>0</v>
      </c>
      <c r="Y50" s="418">
        <v>1</v>
      </c>
      <c r="Z50" s="418">
        <v>1</v>
      </c>
      <c r="AA50" s="418">
        <v>0</v>
      </c>
      <c r="AB50" s="418">
        <v>2</v>
      </c>
      <c r="AC50" s="418">
        <v>5</v>
      </c>
      <c r="AD50" s="418">
        <v>0</v>
      </c>
      <c r="AE50" s="419">
        <v>7</v>
      </c>
    </row>
    <row r="51" spans="1:31" ht="15" x14ac:dyDescent="0.25">
      <c r="A51" s="423" t="s">
        <v>520</v>
      </c>
      <c r="B51" s="422" t="s">
        <v>320</v>
      </c>
      <c r="C51" s="417">
        <v>1</v>
      </c>
      <c r="D51" s="418">
        <v>5</v>
      </c>
      <c r="E51" s="418">
        <v>0</v>
      </c>
      <c r="F51" s="418">
        <v>5</v>
      </c>
      <c r="G51" s="418">
        <v>0</v>
      </c>
      <c r="H51" s="418">
        <v>0</v>
      </c>
      <c r="I51" s="411">
        <f t="shared" si="0"/>
        <v>5</v>
      </c>
      <c r="J51" s="412">
        <f t="shared" si="1"/>
        <v>6</v>
      </c>
      <c r="K51" s="412">
        <f t="shared" si="2"/>
        <v>5</v>
      </c>
      <c r="L51" s="418">
        <v>2</v>
      </c>
      <c r="M51" s="418">
        <v>3</v>
      </c>
      <c r="N51" s="418">
        <v>3</v>
      </c>
      <c r="O51" s="418">
        <v>0</v>
      </c>
      <c r="P51" s="418">
        <v>0</v>
      </c>
      <c r="Q51" s="418">
        <v>4</v>
      </c>
      <c r="R51" s="418">
        <v>1</v>
      </c>
      <c r="S51" s="413">
        <f t="shared" si="3"/>
        <v>1</v>
      </c>
      <c r="T51" s="417">
        <v>12</v>
      </c>
      <c r="U51" s="418">
        <v>0</v>
      </c>
      <c r="V51" s="418">
        <v>0</v>
      </c>
      <c r="W51" s="411">
        <f t="shared" si="4"/>
        <v>7</v>
      </c>
      <c r="X51" s="418">
        <v>2</v>
      </c>
      <c r="Y51" s="418">
        <v>5</v>
      </c>
      <c r="Z51" s="418">
        <v>2</v>
      </c>
      <c r="AA51" s="418">
        <v>0</v>
      </c>
      <c r="AB51" s="418">
        <v>0</v>
      </c>
      <c r="AC51" s="418">
        <v>0</v>
      </c>
      <c r="AD51" s="418">
        <v>2</v>
      </c>
      <c r="AE51" s="419">
        <v>3</v>
      </c>
    </row>
    <row r="52" spans="1:31" ht="15" x14ac:dyDescent="0.25">
      <c r="A52" s="423" t="s">
        <v>521</v>
      </c>
      <c r="B52" s="422" t="s">
        <v>321</v>
      </c>
      <c r="C52" s="417">
        <v>0</v>
      </c>
      <c r="D52" s="418">
        <v>0</v>
      </c>
      <c r="E52" s="418">
        <v>0</v>
      </c>
      <c r="F52" s="418">
        <v>0</v>
      </c>
      <c r="G52" s="418">
        <v>0</v>
      </c>
      <c r="H52" s="418">
        <v>0</v>
      </c>
      <c r="I52" s="411">
        <f t="shared" si="0"/>
        <v>0</v>
      </c>
      <c r="J52" s="412">
        <f t="shared" si="1"/>
        <v>0</v>
      </c>
      <c r="K52" s="412">
        <f t="shared" si="2"/>
        <v>0</v>
      </c>
      <c r="L52" s="418">
        <v>0</v>
      </c>
      <c r="M52" s="418">
        <v>0</v>
      </c>
      <c r="N52" s="418">
        <v>0</v>
      </c>
      <c r="O52" s="418">
        <v>0</v>
      </c>
      <c r="P52" s="418">
        <v>0</v>
      </c>
      <c r="Q52" s="418">
        <v>0</v>
      </c>
      <c r="R52" s="418">
        <v>0</v>
      </c>
      <c r="S52" s="413">
        <f t="shared" si="3"/>
        <v>0</v>
      </c>
      <c r="T52" s="417">
        <v>0</v>
      </c>
      <c r="U52" s="418">
        <v>0</v>
      </c>
      <c r="V52" s="418">
        <v>0</v>
      </c>
      <c r="W52" s="411">
        <f t="shared" si="4"/>
        <v>0</v>
      </c>
      <c r="X52" s="418">
        <v>0</v>
      </c>
      <c r="Y52" s="418">
        <v>0</v>
      </c>
      <c r="Z52" s="418">
        <v>0</v>
      </c>
      <c r="AA52" s="418">
        <v>0</v>
      </c>
      <c r="AB52" s="418">
        <v>0</v>
      </c>
      <c r="AC52" s="418">
        <v>0</v>
      </c>
      <c r="AD52" s="418">
        <v>0</v>
      </c>
      <c r="AE52" s="419">
        <v>0</v>
      </c>
    </row>
    <row r="53" spans="1:31" ht="76.5" x14ac:dyDescent="0.25">
      <c r="A53" s="423" t="s">
        <v>522</v>
      </c>
      <c r="B53" s="422" t="s">
        <v>322</v>
      </c>
      <c r="C53" s="417">
        <v>0</v>
      </c>
      <c r="D53" s="418">
        <v>0</v>
      </c>
      <c r="E53" s="418">
        <v>0</v>
      </c>
      <c r="F53" s="418">
        <v>0</v>
      </c>
      <c r="G53" s="418">
        <v>0</v>
      </c>
      <c r="H53" s="418">
        <v>0</v>
      </c>
      <c r="I53" s="411">
        <f t="shared" si="0"/>
        <v>0</v>
      </c>
      <c r="J53" s="412">
        <f t="shared" si="1"/>
        <v>0</v>
      </c>
      <c r="K53" s="412">
        <f t="shared" si="2"/>
        <v>0</v>
      </c>
      <c r="L53" s="418">
        <v>0</v>
      </c>
      <c r="M53" s="418">
        <v>0</v>
      </c>
      <c r="N53" s="418">
        <v>0</v>
      </c>
      <c r="O53" s="418">
        <v>0</v>
      </c>
      <c r="P53" s="418">
        <v>0</v>
      </c>
      <c r="Q53" s="418">
        <v>0</v>
      </c>
      <c r="R53" s="418">
        <v>0</v>
      </c>
      <c r="S53" s="413">
        <f t="shared" si="3"/>
        <v>0</v>
      </c>
      <c r="T53" s="417">
        <v>0</v>
      </c>
      <c r="U53" s="418">
        <v>0</v>
      </c>
      <c r="V53" s="418">
        <v>0</v>
      </c>
      <c r="W53" s="411">
        <f t="shared" si="4"/>
        <v>0</v>
      </c>
      <c r="X53" s="418">
        <v>0</v>
      </c>
      <c r="Y53" s="418">
        <v>0</v>
      </c>
      <c r="Z53" s="418">
        <v>0</v>
      </c>
      <c r="AA53" s="418">
        <v>0</v>
      </c>
      <c r="AB53" s="418">
        <v>0</v>
      </c>
      <c r="AC53" s="418">
        <v>0</v>
      </c>
      <c r="AD53" s="418">
        <v>0</v>
      </c>
      <c r="AE53" s="419">
        <v>0</v>
      </c>
    </row>
    <row r="54" spans="1:31" ht="25.5" x14ac:dyDescent="0.25">
      <c r="A54" s="423" t="s">
        <v>523</v>
      </c>
      <c r="B54" s="422" t="s">
        <v>323</v>
      </c>
      <c r="C54" s="417">
        <v>2</v>
      </c>
      <c r="D54" s="418">
        <v>6</v>
      </c>
      <c r="E54" s="418">
        <v>0</v>
      </c>
      <c r="F54" s="418">
        <v>6</v>
      </c>
      <c r="G54" s="418">
        <v>0</v>
      </c>
      <c r="H54" s="418">
        <v>0</v>
      </c>
      <c r="I54" s="411">
        <f t="shared" si="0"/>
        <v>6</v>
      </c>
      <c r="J54" s="412">
        <f t="shared" si="1"/>
        <v>8</v>
      </c>
      <c r="K54" s="412">
        <f t="shared" si="2"/>
        <v>7</v>
      </c>
      <c r="L54" s="418">
        <v>4</v>
      </c>
      <c r="M54" s="418">
        <v>3</v>
      </c>
      <c r="N54" s="418">
        <v>3</v>
      </c>
      <c r="O54" s="418">
        <v>0</v>
      </c>
      <c r="P54" s="418">
        <v>0</v>
      </c>
      <c r="Q54" s="418">
        <v>4</v>
      </c>
      <c r="R54" s="418">
        <v>3</v>
      </c>
      <c r="S54" s="413">
        <f t="shared" si="3"/>
        <v>1</v>
      </c>
      <c r="T54" s="417">
        <v>10</v>
      </c>
      <c r="U54" s="418">
        <v>0</v>
      </c>
      <c r="V54" s="418">
        <v>0</v>
      </c>
      <c r="W54" s="411">
        <f t="shared" si="4"/>
        <v>8</v>
      </c>
      <c r="X54" s="418">
        <v>0</v>
      </c>
      <c r="Y54" s="418">
        <v>8</v>
      </c>
      <c r="Z54" s="418">
        <v>0</v>
      </c>
      <c r="AA54" s="418">
        <v>0</v>
      </c>
      <c r="AB54" s="418">
        <v>0</v>
      </c>
      <c r="AC54" s="418">
        <v>0</v>
      </c>
      <c r="AD54" s="418">
        <v>0</v>
      </c>
      <c r="AE54" s="419">
        <v>3</v>
      </c>
    </row>
    <row r="55" spans="1:31" ht="15" x14ac:dyDescent="0.25">
      <c r="A55" s="423" t="s">
        <v>324</v>
      </c>
      <c r="B55" s="422" t="s">
        <v>325</v>
      </c>
      <c r="C55" s="417">
        <v>0</v>
      </c>
      <c r="D55" s="418">
        <v>5</v>
      </c>
      <c r="E55" s="418">
        <v>0</v>
      </c>
      <c r="F55" s="418">
        <v>5</v>
      </c>
      <c r="G55" s="418">
        <v>0</v>
      </c>
      <c r="H55" s="418">
        <v>0</v>
      </c>
      <c r="I55" s="411">
        <f t="shared" si="0"/>
        <v>5</v>
      </c>
      <c r="J55" s="412">
        <f t="shared" si="1"/>
        <v>5</v>
      </c>
      <c r="K55" s="412">
        <f t="shared" si="2"/>
        <v>5</v>
      </c>
      <c r="L55" s="418">
        <v>0</v>
      </c>
      <c r="M55" s="418">
        <v>5</v>
      </c>
      <c r="N55" s="418">
        <v>5</v>
      </c>
      <c r="O55" s="418">
        <v>0</v>
      </c>
      <c r="P55" s="418">
        <v>0</v>
      </c>
      <c r="Q55" s="418">
        <v>5</v>
      </c>
      <c r="R55" s="418">
        <v>0</v>
      </c>
      <c r="S55" s="413">
        <f t="shared" si="3"/>
        <v>0</v>
      </c>
      <c r="T55" s="417">
        <v>5</v>
      </c>
      <c r="U55" s="418">
        <v>0</v>
      </c>
      <c r="V55" s="418">
        <v>0</v>
      </c>
      <c r="W55" s="411">
        <f t="shared" si="4"/>
        <v>5</v>
      </c>
      <c r="X55" s="418">
        <v>0</v>
      </c>
      <c r="Y55" s="418">
        <v>3</v>
      </c>
      <c r="Z55" s="418">
        <v>3</v>
      </c>
      <c r="AA55" s="418">
        <v>0</v>
      </c>
      <c r="AB55" s="418">
        <v>1</v>
      </c>
      <c r="AC55" s="418">
        <v>1</v>
      </c>
      <c r="AD55" s="418">
        <v>0</v>
      </c>
      <c r="AE55" s="419">
        <v>5</v>
      </c>
    </row>
    <row r="56" spans="1:31" ht="15" x14ac:dyDescent="0.25">
      <c r="A56" s="423" t="s">
        <v>524</v>
      </c>
      <c r="B56" s="422" t="s">
        <v>326</v>
      </c>
      <c r="C56" s="417">
        <v>0</v>
      </c>
      <c r="D56" s="418">
        <v>4</v>
      </c>
      <c r="E56" s="418">
        <v>0</v>
      </c>
      <c r="F56" s="418">
        <v>4</v>
      </c>
      <c r="G56" s="418">
        <v>0</v>
      </c>
      <c r="H56" s="418">
        <v>0</v>
      </c>
      <c r="I56" s="411">
        <f t="shared" si="0"/>
        <v>4</v>
      </c>
      <c r="J56" s="412">
        <f t="shared" si="1"/>
        <v>4</v>
      </c>
      <c r="K56" s="412">
        <f t="shared" si="2"/>
        <v>2</v>
      </c>
      <c r="L56" s="418">
        <v>0</v>
      </c>
      <c r="M56" s="418">
        <v>2</v>
      </c>
      <c r="N56" s="418">
        <v>2</v>
      </c>
      <c r="O56" s="418">
        <v>0</v>
      </c>
      <c r="P56" s="418">
        <v>0</v>
      </c>
      <c r="Q56" s="418">
        <v>2</v>
      </c>
      <c r="R56" s="418">
        <v>0</v>
      </c>
      <c r="S56" s="413">
        <f t="shared" si="3"/>
        <v>2</v>
      </c>
      <c r="T56" s="417">
        <v>6</v>
      </c>
      <c r="U56" s="418">
        <v>0</v>
      </c>
      <c r="V56" s="418">
        <v>0</v>
      </c>
      <c r="W56" s="411">
        <f t="shared" si="4"/>
        <v>4</v>
      </c>
      <c r="X56" s="418">
        <v>1</v>
      </c>
      <c r="Y56" s="418">
        <v>3</v>
      </c>
      <c r="Z56" s="418">
        <v>3</v>
      </c>
      <c r="AA56" s="418">
        <v>0</v>
      </c>
      <c r="AB56" s="418">
        <v>0</v>
      </c>
      <c r="AC56" s="418">
        <v>1</v>
      </c>
      <c r="AD56" s="418">
        <v>0</v>
      </c>
      <c r="AE56" s="419">
        <v>4</v>
      </c>
    </row>
    <row r="57" spans="1:31" ht="15" x14ac:dyDescent="0.25">
      <c r="A57" s="423" t="s">
        <v>525</v>
      </c>
      <c r="B57" s="422" t="s">
        <v>327</v>
      </c>
      <c r="C57" s="417">
        <v>0</v>
      </c>
      <c r="D57" s="418">
        <v>0</v>
      </c>
      <c r="E57" s="418">
        <v>0</v>
      </c>
      <c r="F57" s="418">
        <v>0</v>
      </c>
      <c r="G57" s="418">
        <v>0</v>
      </c>
      <c r="H57" s="418">
        <v>0</v>
      </c>
      <c r="I57" s="411">
        <f t="shared" si="0"/>
        <v>0</v>
      </c>
      <c r="J57" s="412">
        <f t="shared" si="1"/>
        <v>0</v>
      </c>
      <c r="K57" s="412">
        <f t="shared" si="2"/>
        <v>0</v>
      </c>
      <c r="L57" s="418">
        <v>0</v>
      </c>
      <c r="M57" s="418">
        <v>0</v>
      </c>
      <c r="N57" s="418">
        <v>0</v>
      </c>
      <c r="O57" s="418">
        <v>0</v>
      </c>
      <c r="P57" s="418">
        <v>0</v>
      </c>
      <c r="Q57" s="418">
        <v>0</v>
      </c>
      <c r="R57" s="418">
        <v>0</v>
      </c>
      <c r="S57" s="413">
        <f t="shared" si="3"/>
        <v>0</v>
      </c>
      <c r="T57" s="417">
        <v>0</v>
      </c>
      <c r="U57" s="418">
        <v>0</v>
      </c>
      <c r="V57" s="418">
        <v>0</v>
      </c>
      <c r="W57" s="411">
        <f t="shared" si="4"/>
        <v>0</v>
      </c>
      <c r="X57" s="418">
        <v>0</v>
      </c>
      <c r="Y57" s="418">
        <v>0</v>
      </c>
      <c r="Z57" s="418">
        <v>0</v>
      </c>
      <c r="AA57" s="418">
        <v>0</v>
      </c>
      <c r="AB57" s="418">
        <v>0</v>
      </c>
      <c r="AC57" s="418">
        <v>0</v>
      </c>
      <c r="AD57" s="418">
        <v>0</v>
      </c>
      <c r="AE57" s="419">
        <v>0</v>
      </c>
    </row>
    <row r="58" spans="1:31" ht="15" x14ac:dyDescent="0.25">
      <c r="A58" s="423" t="s">
        <v>328</v>
      </c>
      <c r="B58" s="422" t="s">
        <v>329</v>
      </c>
      <c r="C58" s="417">
        <v>0</v>
      </c>
      <c r="D58" s="418">
        <v>0</v>
      </c>
      <c r="E58" s="418">
        <v>0</v>
      </c>
      <c r="F58" s="418">
        <v>0</v>
      </c>
      <c r="G58" s="418">
        <v>0</v>
      </c>
      <c r="H58" s="418">
        <v>0</v>
      </c>
      <c r="I58" s="411">
        <f t="shared" si="0"/>
        <v>0</v>
      </c>
      <c r="J58" s="412">
        <f t="shared" si="1"/>
        <v>0</v>
      </c>
      <c r="K58" s="412">
        <f t="shared" si="2"/>
        <v>0</v>
      </c>
      <c r="L58" s="418">
        <v>0</v>
      </c>
      <c r="M58" s="418">
        <v>0</v>
      </c>
      <c r="N58" s="418">
        <v>0</v>
      </c>
      <c r="O58" s="418">
        <v>0</v>
      </c>
      <c r="P58" s="418">
        <v>0</v>
      </c>
      <c r="Q58" s="418">
        <v>0</v>
      </c>
      <c r="R58" s="418">
        <v>0</v>
      </c>
      <c r="S58" s="413">
        <f t="shared" si="3"/>
        <v>0</v>
      </c>
      <c r="T58" s="417">
        <v>0</v>
      </c>
      <c r="U58" s="418">
        <v>0</v>
      </c>
      <c r="V58" s="418">
        <v>0</v>
      </c>
      <c r="W58" s="411">
        <f t="shared" si="4"/>
        <v>0</v>
      </c>
      <c r="X58" s="418">
        <v>0</v>
      </c>
      <c r="Y58" s="418">
        <v>0</v>
      </c>
      <c r="Z58" s="418">
        <v>0</v>
      </c>
      <c r="AA58" s="418">
        <v>0</v>
      </c>
      <c r="AB58" s="418">
        <v>0</v>
      </c>
      <c r="AC58" s="418">
        <v>0</v>
      </c>
      <c r="AD58" s="418">
        <v>0</v>
      </c>
      <c r="AE58" s="419">
        <v>0</v>
      </c>
    </row>
    <row r="59" spans="1:31" ht="38.25" x14ac:dyDescent="0.25">
      <c r="A59" s="423" t="s">
        <v>526</v>
      </c>
      <c r="B59" s="422" t="s">
        <v>330</v>
      </c>
      <c r="C59" s="417">
        <v>0</v>
      </c>
      <c r="D59" s="418">
        <v>0</v>
      </c>
      <c r="E59" s="418">
        <v>0</v>
      </c>
      <c r="F59" s="418">
        <v>0</v>
      </c>
      <c r="G59" s="418">
        <v>0</v>
      </c>
      <c r="H59" s="418">
        <v>0</v>
      </c>
      <c r="I59" s="411">
        <f t="shared" si="0"/>
        <v>0</v>
      </c>
      <c r="J59" s="412">
        <f t="shared" si="1"/>
        <v>0</v>
      </c>
      <c r="K59" s="412">
        <f t="shared" si="2"/>
        <v>0</v>
      </c>
      <c r="L59" s="418">
        <v>0</v>
      </c>
      <c r="M59" s="418">
        <v>0</v>
      </c>
      <c r="N59" s="418">
        <v>0</v>
      </c>
      <c r="O59" s="418">
        <v>0</v>
      </c>
      <c r="P59" s="418">
        <v>0</v>
      </c>
      <c r="Q59" s="418">
        <v>0</v>
      </c>
      <c r="R59" s="418">
        <v>0</v>
      </c>
      <c r="S59" s="413">
        <f t="shared" si="3"/>
        <v>0</v>
      </c>
      <c r="T59" s="417">
        <v>0</v>
      </c>
      <c r="U59" s="418">
        <v>0</v>
      </c>
      <c r="V59" s="418">
        <v>0</v>
      </c>
      <c r="W59" s="411">
        <f t="shared" si="4"/>
        <v>0</v>
      </c>
      <c r="X59" s="418">
        <v>0</v>
      </c>
      <c r="Y59" s="418">
        <v>0</v>
      </c>
      <c r="Z59" s="418">
        <v>0</v>
      </c>
      <c r="AA59" s="418">
        <v>0</v>
      </c>
      <c r="AB59" s="418">
        <v>0</v>
      </c>
      <c r="AC59" s="418">
        <v>0</v>
      </c>
      <c r="AD59" s="418">
        <v>0</v>
      </c>
      <c r="AE59" s="419">
        <v>0</v>
      </c>
    </row>
    <row r="60" spans="1:31" ht="25.5" x14ac:dyDescent="0.25">
      <c r="A60" s="423" t="s">
        <v>527</v>
      </c>
      <c r="B60" s="422" t="s">
        <v>331</v>
      </c>
      <c r="C60" s="417">
        <v>0</v>
      </c>
      <c r="D60" s="418">
        <v>0</v>
      </c>
      <c r="E60" s="418">
        <v>0</v>
      </c>
      <c r="F60" s="418">
        <v>0</v>
      </c>
      <c r="G60" s="418">
        <v>0</v>
      </c>
      <c r="H60" s="418">
        <v>0</v>
      </c>
      <c r="I60" s="411">
        <f t="shared" si="0"/>
        <v>0</v>
      </c>
      <c r="J60" s="412">
        <f t="shared" si="1"/>
        <v>0</v>
      </c>
      <c r="K60" s="412">
        <f t="shared" si="2"/>
        <v>0</v>
      </c>
      <c r="L60" s="418">
        <v>0</v>
      </c>
      <c r="M60" s="418">
        <v>0</v>
      </c>
      <c r="N60" s="418">
        <v>0</v>
      </c>
      <c r="O60" s="418">
        <v>0</v>
      </c>
      <c r="P60" s="418">
        <v>0</v>
      </c>
      <c r="Q60" s="418">
        <v>0</v>
      </c>
      <c r="R60" s="418">
        <v>0</v>
      </c>
      <c r="S60" s="413">
        <f t="shared" si="3"/>
        <v>0</v>
      </c>
      <c r="T60" s="417">
        <v>0</v>
      </c>
      <c r="U60" s="418">
        <v>0</v>
      </c>
      <c r="V60" s="418">
        <v>0</v>
      </c>
      <c r="W60" s="411">
        <f t="shared" si="4"/>
        <v>0</v>
      </c>
      <c r="X60" s="418">
        <v>0</v>
      </c>
      <c r="Y60" s="418">
        <v>0</v>
      </c>
      <c r="Z60" s="418">
        <v>0</v>
      </c>
      <c r="AA60" s="418">
        <v>0</v>
      </c>
      <c r="AB60" s="418">
        <v>0</v>
      </c>
      <c r="AC60" s="418">
        <v>0</v>
      </c>
      <c r="AD60" s="418">
        <v>0</v>
      </c>
      <c r="AE60" s="419">
        <v>0</v>
      </c>
    </row>
    <row r="61" spans="1:31" ht="25.5" x14ac:dyDescent="0.25">
      <c r="A61" s="423" t="s">
        <v>332</v>
      </c>
      <c r="B61" s="422" t="s">
        <v>333</v>
      </c>
      <c r="C61" s="417">
        <v>0</v>
      </c>
      <c r="D61" s="418">
        <v>0</v>
      </c>
      <c r="E61" s="418">
        <v>0</v>
      </c>
      <c r="F61" s="418">
        <v>0</v>
      </c>
      <c r="G61" s="418">
        <v>0</v>
      </c>
      <c r="H61" s="418">
        <v>0</v>
      </c>
      <c r="I61" s="411">
        <f t="shared" si="0"/>
        <v>0</v>
      </c>
      <c r="J61" s="412">
        <f t="shared" si="1"/>
        <v>0</v>
      </c>
      <c r="K61" s="412">
        <f t="shared" si="2"/>
        <v>0</v>
      </c>
      <c r="L61" s="418">
        <v>0</v>
      </c>
      <c r="M61" s="418">
        <v>0</v>
      </c>
      <c r="N61" s="418">
        <v>0</v>
      </c>
      <c r="O61" s="418">
        <v>0</v>
      </c>
      <c r="P61" s="418">
        <v>0</v>
      </c>
      <c r="Q61" s="418">
        <v>0</v>
      </c>
      <c r="R61" s="418">
        <v>0</v>
      </c>
      <c r="S61" s="413">
        <f t="shared" si="3"/>
        <v>0</v>
      </c>
      <c r="T61" s="417">
        <v>0</v>
      </c>
      <c r="U61" s="418">
        <v>0</v>
      </c>
      <c r="V61" s="418">
        <v>0</v>
      </c>
      <c r="W61" s="411">
        <f t="shared" si="4"/>
        <v>0</v>
      </c>
      <c r="X61" s="418">
        <v>0</v>
      </c>
      <c r="Y61" s="418">
        <v>0</v>
      </c>
      <c r="Z61" s="418">
        <v>0</v>
      </c>
      <c r="AA61" s="418">
        <v>0</v>
      </c>
      <c r="AB61" s="418">
        <v>0</v>
      </c>
      <c r="AC61" s="418">
        <v>0</v>
      </c>
      <c r="AD61" s="418">
        <v>0</v>
      </c>
      <c r="AE61" s="419">
        <v>0</v>
      </c>
    </row>
    <row r="62" spans="1:31" ht="25.5" x14ac:dyDescent="0.25">
      <c r="A62" s="423" t="s">
        <v>334</v>
      </c>
      <c r="B62" s="422" t="s">
        <v>335</v>
      </c>
      <c r="C62" s="417">
        <v>0</v>
      </c>
      <c r="D62" s="418">
        <v>2</v>
      </c>
      <c r="E62" s="418">
        <v>1</v>
      </c>
      <c r="F62" s="418">
        <v>1</v>
      </c>
      <c r="G62" s="418">
        <v>0</v>
      </c>
      <c r="H62" s="418">
        <v>0</v>
      </c>
      <c r="I62" s="411">
        <f t="shared" si="0"/>
        <v>2</v>
      </c>
      <c r="J62" s="412">
        <f t="shared" si="1"/>
        <v>2</v>
      </c>
      <c r="K62" s="412">
        <f t="shared" si="2"/>
        <v>1</v>
      </c>
      <c r="L62" s="418">
        <v>0</v>
      </c>
      <c r="M62" s="418">
        <v>1</v>
      </c>
      <c r="N62" s="418">
        <v>0</v>
      </c>
      <c r="O62" s="418">
        <v>0</v>
      </c>
      <c r="P62" s="418">
        <v>0</v>
      </c>
      <c r="Q62" s="418">
        <v>0</v>
      </c>
      <c r="R62" s="418">
        <v>0</v>
      </c>
      <c r="S62" s="413">
        <f t="shared" si="3"/>
        <v>1</v>
      </c>
      <c r="T62" s="417">
        <v>2</v>
      </c>
      <c r="U62" s="418">
        <v>0</v>
      </c>
      <c r="V62" s="418">
        <v>0</v>
      </c>
      <c r="W62" s="411">
        <f t="shared" si="4"/>
        <v>0</v>
      </c>
      <c r="X62" s="418">
        <v>0</v>
      </c>
      <c r="Y62" s="418">
        <v>0</v>
      </c>
      <c r="Z62" s="418">
        <v>0</v>
      </c>
      <c r="AA62" s="418">
        <v>0</v>
      </c>
      <c r="AB62" s="418">
        <v>0</v>
      </c>
      <c r="AC62" s="418">
        <v>0</v>
      </c>
      <c r="AD62" s="418">
        <v>0</v>
      </c>
      <c r="AE62" s="419">
        <v>0</v>
      </c>
    </row>
    <row r="63" spans="1:31" ht="15" x14ac:dyDescent="0.25">
      <c r="A63" s="423" t="s">
        <v>336</v>
      </c>
      <c r="B63" s="422" t="s">
        <v>337</v>
      </c>
      <c r="C63" s="417">
        <v>1</v>
      </c>
      <c r="D63" s="418">
        <v>2</v>
      </c>
      <c r="E63" s="418">
        <v>0</v>
      </c>
      <c r="F63" s="418">
        <v>2</v>
      </c>
      <c r="G63" s="418">
        <v>0</v>
      </c>
      <c r="H63" s="418">
        <v>0</v>
      </c>
      <c r="I63" s="411">
        <f t="shared" si="0"/>
        <v>2</v>
      </c>
      <c r="J63" s="412">
        <f t="shared" si="1"/>
        <v>3</v>
      </c>
      <c r="K63" s="412">
        <f t="shared" si="2"/>
        <v>3</v>
      </c>
      <c r="L63" s="418">
        <v>2</v>
      </c>
      <c r="M63" s="418">
        <v>1</v>
      </c>
      <c r="N63" s="418">
        <v>0</v>
      </c>
      <c r="O63" s="418">
        <v>0</v>
      </c>
      <c r="P63" s="418">
        <v>0</v>
      </c>
      <c r="Q63" s="418">
        <v>0</v>
      </c>
      <c r="R63" s="418">
        <v>1</v>
      </c>
      <c r="S63" s="413">
        <f t="shared" si="3"/>
        <v>0</v>
      </c>
      <c r="T63" s="417">
        <v>3</v>
      </c>
      <c r="U63" s="418">
        <v>0</v>
      </c>
      <c r="V63" s="418">
        <v>1</v>
      </c>
      <c r="W63" s="411">
        <f t="shared" si="4"/>
        <v>2</v>
      </c>
      <c r="X63" s="418">
        <v>0</v>
      </c>
      <c r="Y63" s="418">
        <v>1</v>
      </c>
      <c r="Z63" s="418">
        <v>1</v>
      </c>
      <c r="AA63" s="418">
        <v>0</v>
      </c>
      <c r="AB63" s="418">
        <v>1</v>
      </c>
      <c r="AC63" s="418">
        <v>0</v>
      </c>
      <c r="AD63" s="418">
        <v>0</v>
      </c>
      <c r="AE63" s="419">
        <v>0</v>
      </c>
    </row>
    <row r="64" spans="1:31" ht="25.5" x14ac:dyDescent="0.25">
      <c r="A64" s="423" t="s">
        <v>528</v>
      </c>
      <c r="B64" s="422" t="s">
        <v>338</v>
      </c>
      <c r="C64" s="417">
        <v>0</v>
      </c>
      <c r="D64" s="418">
        <v>0</v>
      </c>
      <c r="E64" s="418">
        <v>0</v>
      </c>
      <c r="F64" s="418">
        <v>0</v>
      </c>
      <c r="G64" s="418">
        <v>0</v>
      </c>
      <c r="H64" s="418">
        <v>0</v>
      </c>
      <c r="I64" s="411">
        <f t="shared" si="0"/>
        <v>0</v>
      </c>
      <c r="J64" s="412">
        <f t="shared" si="1"/>
        <v>0</v>
      </c>
      <c r="K64" s="412">
        <f t="shared" si="2"/>
        <v>0</v>
      </c>
      <c r="L64" s="418">
        <v>0</v>
      </c>
      <c r="M64" s="418">
        <v>0</v>
      </c>
      <c r="N64" s="418">
        <v>0</v>
      </c>
      <c r="O64" s="418">
        <v>0</v>
      </c>
      <c r="P64" s="418">
        <v>0</v>
      </c>
      <c r="Q64" s="418">
        <v>0</v>
      </c>
      <c r="R64" s="418">
        <v>0</v>
      </c>
      <c r="S64" s="413">
        <f t="shared" si="3"/>
        <v>0</v>
      </c>
      <c r="T64" s="417">
        <v>0</v>
      </c>
      <c r="U64" s="418">
        <v>0</v>
      </c>
      <c r="V64" s="418">
        <v>0</v>
      </c>
      <c r="W64" s="411">
        <f t="shared" si="4"/>
        <v>0</v>
      </c>
      <c r="X64" s="418">
        <v>0</v>
      </c>
      <c r="Y64" s="418">
        <v>0</v>
      </c>
      <c r="Z64" s="418">
        <v>0</v>
      </c>
      <c r="AA64" s="418">
        <v>0</v>
      </c>
      <c r="AB64" s="418">
        <v>0</v>
      </c>
      <c r="AC64" s="418">
        <v>0</v>
      </c>
      <c r="AD64" s="418">
        <v>0</v>
      </c>
      <c r="AE64" s="419">
        <v>0</v>
      </c>
    </row>
    <row r="65" spans="1:31" ht="25.5" x14ac:dyDescent="0.25">
      <c r="A65" s="423" t="s">
        <v>339</v>
      </c>
      <c r="B65" s="422" t="s">
        <v>340</v>
      </c>
      <c r="C65" s="417">
        <v>0</v>
      </c>
      <c r="D65" s="418">
        <v>1</v>
      </c>
      <c r="E65" s="418">
        <v>0</v>
      </c>
      <c r="F65" s="418">
        <v>1</v>
      </c>
      <c r="G65" s="418">
        <v>0</v>
      </c>
      <c r="H65" s="418">
        <v>0</v>
      </c>
      <c r="I65" s="411">
        <f t="shared" si="0"/>
        <v>1</v>
      </c>
      <c r="J65" s="412">
        <f t="shared" si="1"/>
        <v>1</v>
      </c>
      <c r="K65" s="412">
        <f t="shared" si="2"/>
        <v>0</v>
      </c>
      <c r="L65" s="418">
        <v>0</v>
      </c>
      <c r="M65" s="418">
        <v>0</v>
      </c>
      <c r="N65" s="418">
        <v>0</v>
      </c>
      <c r="O65" s="418">
        <v>0</v>
      </c>
      <c r="P65" s="418">
        <v>0</v>
      </c>
      <c r="Q65" s="418">
        <v>0</v>
      </c>
      <c r="R65" s="418">
        <v>0</v>
      </c>
      <c r="S65" s="413">
        <f t="shared" si="3"/>
        <v>1</v>
      </c>
      <c r="T65" s="417">
        <v>1</v>
      </c>
      <c r="U65" s="418">
        <v>0</v>
      </c>
      <c r="V65" s="418">
        <v>0</v>
      </c>
      <c r="W65" s="411">
        <f t="shared" si="4"/>
        <v>0</v>
      </c>
      <c r="X65" s="418">
        <v>0</v>
      </c>
      <c r="Y65" s="418">
        <v>0</v>
      </c>
      <c r="Z65" s="418">
        <v>0</v>
      </c>
      <c r="AA65" s="418">
        <v>0</v>
      </c>
      <c r="AB65" s="418">
        <v>0</v>
      </c>
      <c r="AC65" s="418">
        <v>0</v>
      </c>
      <c r="AD65" s="418">
        <v>0</v>
      </c>
      <c r="AE65" s="419">
        <v>0</v>
      </c>
    </row>
    <row r="66" spans="1:31" ht="15" x14ac:dyDescent="0.25">
      <c r="A66" s="423" t="s">
        <v>341</v>
      </c>
      <c r="B66" s="422" t="s">
        <v>342</v>
      </c>
      <c r="C66" s="417">
        <v>0</v>
      </c>
      <c r="D66" s="418">
        <v>0</v>
      </c>
      <c r="E66" s="418">
        <v>0</v>
      </c>
      <c r="F66" s="418">
        <v>0</v>
      </c>
      <c r="G66" s="418">
        <v>0</v>
      </c>
      <c r="H66" s="418">
        <v>0</v>
      </c>
      <c r="I66" s="411">
        <f t="shared" si="0"/>
        <v>0</v>
      </c>
      <c r="J66" s="412">
        <f t="shared" si="1"/>
        <v>0</v>
      </c>
      <c r="K66" s="412">
        <f t="shared" si="2"/>
        <v>0</v>
      </c>
      <c r="L66" s="418">
        <v>0</v>
      </c>
      <c r="M66" s="418">
        <v>0</v>
      </c>
      <c r="N66" s="418">
        <v>0</v>
      </c>
      <c r="O66" s="418">
        <v>0</v>
      </c>
      <c r="P66" s="418">
        <v>0</v>
      </c>
      <c r="Q66" s="418">
        <v>0</v>
      </c>
      <c r="R66" s="418">
        <v>0</v>
      </c>
      <c r="S66" s="413">
        <f t="shared" si="3"/>
        <v>0</v>
      </c>
      <c r="T66" s="417">
        <v>0</v>
      </c>
      <c r="U66" s="418">
        <v>0</v>
      </c>
      <c r="V66" s="418">
        <v>0</v>
      </c>
      <c r="W66" s="411">
        <f t="shared" si="4"/>
        <v>0</v>
      </c>
      <c r="X66" s="418">
        <v>0</v>
      </c>
      <c r="Y66" s="418">
        <v>0</v>
      </c>
      <c r="Z66" s="418">
        <v>0</v>
      </c>
      <c r="AA66" s="418">
        <v>0</v>
      </c>
      <c r="AB66" s="418">
        <v>0</v>
      </c>
      <c r="AC66" s="418">
        <v>0</v>
      </c>
      <c r="AD66" s="418">
        <v>0</v>
      </c>
      <c r="AE66" s="419">
        <v>0</v>
      </c>
    </row>
    <row r="67" spans="1:31" ht="15" x14ac:dyDescent="0.25">
      <c r="A67" s="425" t="s">
        <v>343</v>
      </c>
      <c r="B67" s="422" t="s">
        <v>344</v>
      </c>
      <c r="C67" s="417">
        <v>2</v>
      </c>
      <c r="D67" s="418">
        <v>5</v>
      </c>
      <c r="E67" s="418">
        <v>1</v>
      </c>
      <c r="F67" s="418">
        <v>4</v>
      </c>
      <c r="G67" s="418">
        <v>0</v>
      </c>
      <c r="H67" s="418">
        <v>0</v>
      </c>
      <c r="I67" s="411">
        <f t="shared" si="0"/>
        <v>5</v>
      </c>
      <c r="J67" s="412">
        <f t="shared" si="1"/>
        <v>7</v>
      </c>
      <c r="K67" s="412">
        <f t="shared" si="2"/>
        <v>3</v>
      </c>
      <c r="L67" s="418">
        <v>0</v>
      </c>
      <c r="M67" s="418">
        <v>3</v>
      </c>
      <c r="N67" s="418">
        <v>2</v>
      </c>
      <c r="O67" s="418">
        <v>0</v>
      </c>
      <c r="P67" s="418">
        <v>0</v>
      </c>
      <c r="Q67" s="418">
        <v>1</v>
      </c>
      <c r="R67" s="418">
        <v>0</v>
      </c>
      <c r="S67" s="413">
        <f t="shared" si="3"/>
        <v>4</v>
      </c>
      <c r="T67" s="417">
        <v>7</v>
      </c>
      <c r="U67" s="418">
        <v>0</v>
      </c>
      <c r="V67" s="418">
        <v>0</v>
      </c>
      <c r="W67" s="411">
        <f t="shared" si="4"/>
        <v>2</v>
      </c>
      <c r="X67" s="418">
        <v>0</v>
      </c>
      <c r="Y67" s="418">
        <v>2</v>
      </c>
      <c r="Z67" s="418">
        <v>1</v>
      </c>
      <c r="AA67" s="418">
        <v>0</v>
      </c>
      <c r="AB67" s="418">
        <v>0</v>
      </c>
      <c r="AC67" s="418">
        <v>0</v>
      </c>
      <c r="AD67" s="418">
        <v>0</v>
      </c>
      <c r="AE67" s="419">
        <v>2</v>
      </c>
    </row>
    <row r="68" spans="1:31" ht="15" x14ac:dyDescent="0.25">
      <c r="A68" s="425" t="s">
        <v>529</v>
      </c>
      <c r="B68" s="422" t="s">
        <v>345</v>
      </c>
      <c r="C68" s="417">
        <v>0</v>
      </c>
      <c r="D68" s="418">
        <v>0</v>
      </c>
      <c r="E68" s="418">
        <v>0</v>
      </c>
      <c r="F68" s="418">
        <v>0</v>
      </c>
      <c r="G68" s="418">
        <v>0</v>
      </c>
      <c r="H68" s="418">
        <v>0</v>
      </c>
      <c r="I68" s="411">
        <f t="shared" si="0"/>
        <v>0</v>
      </c>
      <c r="J68" s="412">
        <f t="shared" si="1"/>
        <v>0</v>
      </c>
      <c r="K68" s="412">
        <f t="shared" si="2"/>
        <v>0</v>
      </c>
      <c r="L68" s="418">
        <v>0</v>
      </c>
      <c r="M68" s="418">
        <v>0</v>
      </c>
      <c r="N68" s="418">
        <v>0</v>
      </c>
      <c r="O68" s="418">
        <v>0</v>
      </c>
      <c r="P68" s="418">
        <v>0</v>
      </c>
      <c r="Q68" s="418">
        <v>0</v>
      </c>
      <c r="R68" s="418">
        <v>0</v>
      </c>
      <c r="S68" s="413">
        <f t="shared" si="3"/>
        <v>0</v>
      </c>
      <c r="T68" s="417">
        <v>0</v>
      </c>
      <c r="U68" s="418">
        <v>0</v>
      </c>
      <c r="V68" s="418">
        <v>0</v>
      </c>
      <c r="W68" s="411">
        <f t="shared" si="4"/>
        <v>0</v>
      </c>
      <c r="X68" s="418">
        <v>0</v>
      </c>
      <c r="Y68" s="418">
        <v>0</v>
      </c>
      <c r="Z68" s="418">
        <v>0</v>
      </c>
      <c r="AA68" s="418">
        <v>0</v>
      </c>
      <c r="AB68" s="418">
        <v>0</v>
      </c>
      <c r="AC68" s="418">
        <v>0</v>
      </c>
      <c r="AD68" s="418">
        <v>0</v>
      </c>
      <c r="AE68" s="419">
        <v>0</v>
      </c>
    </row>
    <row r="69" spans="1:31" ht="38.25" x14ac:dyDescent="0.25">
      <c r="A69" s="425" t="s">
        <v>530</v>
      </c>
      <c r="B69" s="422" t="s">
        <v>346</v>
      </c>
      <c r="C69" s="417">
        <v>0</v>
      </c>
      <c r="D69" s="418">
        <v>0</v>
      </c>
      <c r="E69" s="418">
        <v>0</v>
      </c>
      <c r="F69" s="418">
        <v>0</v>
      </c>
      <c r="G69" s="418">
        <v>0</v>
      </c>
      <c r="H69" s="418">
        <v>0</v>
      </c>
      <c r="I69" s="411">
        <f t="shared" si="0"/>
        <v>0</v>
      </c>
      <c r="J69" s="412">
        <f t="shared" si="1"/>
        <v>0</v>
      </c>
      <c r="K69" s="412">
        <f t="shared" si="2"/>
        <v>0</v>
      </c>
      <c r="L69" s="418">
        <v>0</v>
      </c>
      <c r="M69" s="418">
        <v>0</v>
      </c>
      <c r="N69" s="418">
        <v>0</v>
      </c>
      <c r="O69" s="418">
        <v>0</v>
      </c>
      <c r="P69" s="418">
        <v>0</v>
      </c>
      <c r="Q69" s="418">
        <v>0</v>
      </c>
      <c r="R69" s="418">
        <v>0</v>
      </c>
      <c r="S69" s="413">
        <f t="shared" si="3"/>
        <v>0</v>
      </c>
      <c r="T69" s="417">
        <v>0</v>
      </c>
      <c r="U69" s="418">
        <v>0</v>
      </c>
      <c r="V69" s="418">
        <v>0</v>
      </c>
      <c r="W69" s="411">
        <f t="shared" si="4"/>
        <v>0</v>
      </c>
      <c r="X69" s="418">
        <v>0</v>
      </c>
      <c r="Y69" s="418">
        <v>0</v>
      </c>
      <c r="Z69" s="418">
        <v>0</v>
      </c>
      <c r="AA69" s="418">
        <v>0</v>
      </c>
      <c r="AB69" s="418">
        <v>0</v>
      </c>
      <c r="AC69" s="418">
        <v>0</v>
      </c>
      <c r="AD69" s="418">
        <v>0</v>
      </c>
      <c r="AE69" s="419">
        <v>0</v>
      </c>
    </row>
    <row r="70" spans="1:31" ht="15" x14ac:dyDescent="0.25">
      <c r="A70" s="425" t="s">
        <v>531</v>
      </c>
      <c r="B70" s="422" t="s">
        <v>347</v>
      </c>
      <c r="C70" s="417">
        <v>0</v>
      </c>
      <c r="D70" s="418">
        <v>0</v>
      </c>
      <c r="E70" s="418">
        <v>0</v>
      </c>
      <c r="F70" s="418">
        <v>0</v>
      </c>
      <c r="G70" s="418">
        <v>0</v>
      </c>
      <c r="H70" s="418">
        <v>0</v>
      </c>
      <c r="I70" s="411">
        <f t="shared" si="0"/>
        <v>0</v>
      </c>
      <c r="J70" s="412">
        <f t="shared" si="1"/>
        <v>0</v>
      </c>
      <c r="K70" s="412">
        <f t="shared" si="2"/>
        <v>0</v>
      </c>
      <c r="L70" s="418">
        <v>0</v>
      </c>
      <c r="M70" s="418">
        <v>0</v>
      </c>
      <c r="N70" s="418">
        <v>0</v>
      </c>
      <c r="O70" s="418">
        <v>0</v>
      </c>
      <c r="P70" s="418">
        <v>0</v>
      </c>
      <c r="Q70" s="418">
        <v>0</v>
      </c>
      <c r="R70" s="418">
        <v>0</v>
      </c>
      <c r="S70" s="413">
        <f t="shared" si="3"/>
        <v>0</v>
      </c>
      <c r="T70" s="417">
        <v>0</v>
      </c>
      <c r="U70" s="418">
        <v>0</v>
      </c>
      <c r="V70" s="418">
        <v>0</v>
      </c>
      <c r="W70" s="411">
        <f t="shared" si="4"/>
        <v>0</v>
      </c>
      <c r="X70" s="418">
        <v>0</v>
      </c>
      <c r="Y70" s="418">
        <v>0</v>
      </c>
      <c r="Z70" s="418">
        <v>0</v>
      </c>
      <c r="AA70" s="418">
        <v>0</v>
      </c>
      <c r="AB70" s="418">
        <v>0</v>
      </c>
      <c r="AC70" s="418">
        <v>0</v>
      </c>
      <c r="AD70" s="418">
        <v>0</v>
      </c>
      <c r="AE70" s="419">
        <v>0</v>
      </c>
    </row>
    <row r="71" spans="1:31" ht="51" x14ac:dyDescent="0.25">
      <c r="A71" s="425" t="s">
        <v>532</v>
      </c>
      <c r="B71" s="422" t="s">
        <v>348</v>
      </c>
      <c r="C71" s="417">
        <v>0</v>
      </c>
      <c r="D71" s="418">
        <v>0</v>
      </c>
      <c r="E71" s="418">
        <v>0</v>
      </c>
      <c r="F71" s="418">
        <v>0</v>
      </c>
      <c r="G71" s="418">
        <v>0</v>
      </c>
      <c r="H71" s="418">
        <v>0</v>
      </c>
      <c r="I71" s="411">
        <f t="shared" si="0"/>
        <v>0</v>
      </c>
      <c r="J71" s="412">
        <f t="shared" si="1"/>
        <v>0</v>
      </c>
      <c r="K71" s="412">
        <f t="shared" si="2"/>
        <v>0</v>
      </c>
      <c r="L71" s="418">
        <v>0</v>
      </c>
      <c r="M71" s="418">
        <v>0</v>
      </c>
      <c r="N71" s="418">
        <v>0</v>
      </c>
      <c r="O71" s="418">
        <v>0</v>
      </c>
      <c r="P71" s="418">
        <v>0</v>
      </c>
      <c r="Q71" s="418">
        <v>0</v>
      </c>
      <c r="R71" s="418">
        <v>0</v>
      </c>
      <c r="S71" s="413">
        <f t="shared" si="3"/>
        <v>0</v>
      </c>
      <c r="T71" s="417">
        <v>0</v>
      </c>
      <c r="U71" s="418">
        <v>0</v>
      </c>
      <c r="V71" s="418">
        <v>0</v>
      </c>
      <c r="W71" s="411">
        <f t="shared" si="4"/>
        <v>0</v>
      </c>
      <c r="X71" s="418">
        <v>0</v>
      </c>
      <c r="Y71" s="418">
        <v>0</v>
      </c>
      <c r="Z71" s="418">
        <v>0</v>
      </c>
      <c r="AA71" s="418">
        <v>0</v>
      </c>
      <c r="AB71" s="418">
        <v>0</v>
      </c>
      <c r="AC71" s="418">
        <v>0</v>
      </c>
      <c r="AD71" s="418">
        <v>0</v>
      </c>
      <c r="AE71" s="419">
        <v>0</v>
      </c>
    </row>
    <row r="72" spans="1:31" ht="25.5" x14ac:dyDescent="0.25">
      <c r="A72" s="425" t="s">
        <v>533</v>
      </c>
      <c r="B72" s="422" t="s">
        <v>349</v>
      </c>
      <c r="C72" s="417">
        <v>0</v>
      </c>
      <c r="D72" s="418">
        <v>0</v>
      </c>
      <c r="E72" s="418">
        <v>0</v>
      </c>
      <c r="F72" s="418">
        <v>0</v>
      </c>
      <c r="G72" s="418">
        <v>0</v>
      </c>
      <c r="H72" s="418">
        <v>0</v>
      </c>
      <c r="I72" s="411">
        <f t="shared" si="0"/>
        <v>0</v>
      </c>
      <c r="J72" s="412">
        <f t="shared" si="1"/>
        <v>0</v>
      </c>
      <c r="K72" s="412">
        <f t="shared" si="2"/>
        <v>0</v>
      </c>
      <c r="L72" s="418">
        <v>0</v>
      </c>
      <c r="M72" s="418">
        <v>0</v>
      </c>
      <c r="N72" s="418">
        <v>0</v>
      </c>
      <c r="O72" s="418">
        <v>0</v>
      </c>
      <c r="P72" s="418">
        <v>0</v>
      </c>
      <c r="Q72" s="418">
        <v>0</v>
      </c>
      <c r="R72" s="418">
        <v>0</v>
      </c>
      <c r="S72" s="413">
        <f t="shared" si="3"/>
        <v>0</v>
      </c>
      <c r="T72" s="417">
        <v>0</v>
      </c>
      <c r="U72" s="418">
        <v>0</v>
      </c>
      <c r="V72" s="418">
        <v>0</v>
      </c>
      <c r="W72" s="411">
        <f t="shared" si="4"/>
        <v>0</v>
      </c>
      <c r="X72" s="418">
        <v>0</v>
      </c>
      <c r="Y72" s="418">
        <v>0</v>
      </c>
      <c r="Z72" s="418">
        <v>0</v>
      </c>
      <c r="AA72" s="418">
        <v>0</v>
      </c>
      <c r="AB72" s="418">
        <v>0</v>
      </c>
      <c r="AC72" s="418">
        <v>0</v>
      </c>
      <c r="AD72" s="418">
        <v>0</v>
      </c>
      <c r="AE72" s="419">
        <v>0</v>
      </c>
    </row>
    <row r="73" spans="1:31" ht="15" x14ac:dyDescent="0.25">
      <c r="A73" s="425" t="s">
        <v>350</v>
      </c>
      <c r="B73" s="426" t="s">
        <v>351</v>
      </c>
      <c r="C73" s="417">
        <v>0</v>
      </c>
      <c r="D73" s="418">
        <v>1</v>
      </c>
      <c r="E73" s="418">
        <v>1</v>
      </c>
      <c r="F73" s="418">
        <v>0</v>
      </c>
      <c r="G73" s="418">
        <v>0</v>
      </c>
      <c r="H73" s="418">
        <v>0</v>
      </c>
      <c r="I73" s="411">
        <f t="shared" si="0"/>
        <v>1</v>
      </c>
      <c r="J73" s="412">
        <f t="shared" si="1"/>
        <v>1</v>
      </c>
      <c r="K73" s="412">
        <f t="shared" si="2"/>
        <v>1</v>
      </c>
      <c r="L73" s="418">
        <v>1</v>
      </c>
      <c r="M73" s="418">
        <v>0</v>
      </c>
      <c r="N73" s="418">
        <v>0</v>
      </c>
      <c r="O73" s="418">
        <v>0</v>
      </c>
      <c r="P73" s="418">
        <v>0</v>
      </c>
      <c r="Q73" s="418">
        <v>1</v>
      </c>
      <c r="R73" s="418">
        <v>0</v>
      </c>
      <c r="S73" s="413">
        <f t="shared" si="3"/>
        <v>0</v>
      </c>
      <c r="T73" s="417">
        <v>1</v>
      </c>
      <c r="U73" s="418">
        <v>0</v>
      </c>
      <c r="V73" s="418">
        <v>0</v>
      </c>
      <c r="W73" s="411">
        <f t="shared" si="4"/>
        <v>1</v>
      </c>
      <c r="X73" s="418">
        <v>0</v>
      </c>
      <c r="Y73" s="418">
        <v>1</v>
      </c>
      <c r="Z73" s="418">
        <v>0</v>
      </c>
      <c r="AA73" s="418">
        <v>0</v>
      </c>
      <c r="AB73" s="418">
        <v>0</v>
      </c>
      <c r="AC73" s="418">
        <v>0</v>
      </c>
      <c r="AD73" s="418">
        <v>0</v>
      </c>
      <c r="AE73" s="419">
        <v>0</v>
      </c>
    </row>
    <row r="74" spans="1:31" ht="15" x14ac:dyDescent="0.25">
      <c r="A74" s="425" t="s">
        <v>352</v>
      </c>
      <c r="B74" s="426" t="s">
        <v>353</v>
      </c>
      <c r="C74" s="417">
        <v>0</v>
      </c>
      <c r="D74" s="418">
        <v>0</v>
      </c>
      <c r="E74" s="418">
        <v>0</v>
      </c>
      <c r="F74" s="418">
        <v>0</v>
      </c>
      <c r="G74" s="418">
        <v>0</v>
      </c>
      <c r="H74" s="418">
        <v>0</v>
      </c>
      <c r="I74" s="411">
        <f t="shared" si="0"/>
        <v>0</v>
      </c>
      <c r="J74" s="412">
        <f t="shared" si="1"/>
        <v>0</v>
      </c>
      <c r="K74" s="412">
        <f t="shared" si="2"/>
        <v>0</v>
      </c>
      <c r="L74" s="418">
        <v>0</v>
      </c>
      <c r="M74" s="418">
        <v>0</v>
      </c>
      <c r="N74" s="418">
        <v>0</v>
      </c>
      <c r="O74" s="418">
        <v>0</v>
      </c>
      <c r="P74" s="418">
        <v>0</v>
      </c>
      <c r="Q74" s="418">
        <v>0</v>
      </c>
      <c r="R74" s="418">
        <v>0</v>
      </c>
      <c r="S74" s="413">
        <f t="shared" si="3"/>
        <v>0</v>
      </c>
      <c r="T74" s="417">
        <v>0</v>
      </c>
      <c r="U74" s="418">
        <v>0</v>
      </c>
      <c r="V74" s="418">
        <v>0</v>
      </c>
      <c r="W74" s="411">
        <f t="shared" si="4"/>
        <v>0</v>
      </c>
      <c r="X74" s="418">
        <v>0</v>
      </c>
      <c r="Y74" s="418">
        <v>0</v>
      </c>
      <c r="Z74" s="418">
        <v>0</v>
      </c>
      <c r="AA74" s="418">
        <v>0</v>
      </c>
      <c r="AB74" s="418">
        <v>0</v>
      </c>
      <c r="AC74" s="418">
        <v>0</v>
      </c>
      <c r="AD74" s="418">
        <v>0</v>
      </c>
      <c r="AE74" s="419">
        <v>0</v>
      </c>
    </row>
    <row r="75" spans="1:31" ht="15" x14ac:dyDescent="0.25">
      <c r="A75" s="425" t="s">
        <v>534</v>
      </c>
      <c r="B75" s="426" t="s">
        <v>354</v>
      </c>
      <c r="C75" s="417">
        <v>0</v>
      </c>
      <c r="D75" s="418">
        <v>0</v>
      </c>
      <c r="E75" s="418">
        <v>0</v>
      </c>
      <c r="F75" s="418">
        <v>0</v>
      </c>
      <c r="G75" s="418">
        <v>0</v>
      </c>
      <c r="H75" s="418">
        <v>0</v>
      </c>
      <c r="I75" s="411">
        <f t="shared" si="0"/>
        <v>0</v>
      </c>
      <c r="J75" s="412">
        <f t="shared" si="1"/>
        <v>0</v>
      </c>
      <c r="K75" s="412">
        <f t="shared" si="2"/>
        <v>0</v>
      </c>
      <c r="L75" s="418">
        <v>0</v>
      </c>
      <c r="M75" s="418">
        <v>0</v>
      </c>
      <c r="N75" s="418">
        <v>0</v>
      </c>
      <c r="O75" s="418">
        <v>0</v>
      </c>
      <c r="P75" s="418">
        <v>0</v>
      </c>
      <c r="Q75" s="418">
        <v>0</v>
      </c>
      <c r="R75" s="418">
        <v>0</v>
      </c>
      <c r="S75" s="413">
        <f t="shared" si="3"/>
        <v>0</v>
      </c>
      <c r="T75" s="417">
        <v>0</v>
      </c>
      <c r="U75" s="418">
        <v>0</v>
      </c>
      <c r="V75" s="418">
        <v>0</v>
      </c>
      <c r="W75" s="411">
        <f t="shared" si="4"/>
        <v>0</v>
      </c>
      <c r="X75" s="418">
        <v>0</v>
      </c>
      <c r="Y75" s="418">
        <v>0</v>
      </c>
      <c r="Z75" s="418">
        <v>0</v>
      </c>
      <c r="AA75" s="418">
        <v>0</v>
      </c>
      <c r="AB75" s="418">
        <v>0</v>
      </c>
      <c r="AC75" s="418">
        <v>0</v>
      </c>
      <c r="AD75" s="418">
        <v>0</v>
      </c>
      <c r="AE75" s="419">
        <v>0</v>
      </c>
    </row>
    <row r="76" spans="1:31" ht="15" x14ac:dyDescent="0.25">
      <c r="A76" s="425" t="s">
        <v>355</v>
      </c>
      <c r="B76" s="426" t="s">
        <v>356</v>
      </c>
      <c r="C76" s="417">
        <v>0</v>
      </c>
      <c r="D76" s="418">
        <v>0</v>
      </c>
      <c r="E76" s="418">
        <v>0</v>
      </c>
      <c r="F76" s="418">
        <v>0</v>
      </c>
      <c r="G76" s="418">
        <v>0</v>
      </c>
      <c r="H76" s="418">
        <v>0</v>
      </c>
      <c r="I76" s="411">
        <f t="shared" si="0"/>
        <v>0</v>
      </c>
      <c r="J76" s="412">
        <f t="shared" si="1"/>
        <v>0</v>
      </c>
      <c r="K76" s="412">
        <f t="shared" si="2"/>
        <v>0</v>
      </c>
      <c r="L76" s="418">
        <v>0</v>
      </c>
      <c r="M76" s="418">
        <v>0</v>
      </c>
      <c r="N76" s="418">
        <v>0</v>
      </c>
      <c r="O76" s="418">
        <v>0</v>
      </c>
      <c r="P76" s="418">
        <v>0</v>
      </c>
      <c r="Q76" s="418">
        <v>0</v>
      </c>
      <c r="R76" s="418">
        <v>0</v>
      </c>
      <c r="S76" s="413">
        <f t="shared" si="3"/>
        <v>0</v>
      </c>
      <c r="T76" s="417">
        <v>0</v>
      </c>
      <c r="U76" s="418">
        <v>0</v>
      </c>
      <c r="V76" s="418">
        <v>0</v>
      </c>
      <c r="W76" s="411">
        <f t="shared" si="4"/>
        <v>0</v>
      </c>
      <c r="X76" s="418">
        <v>0</v>
      </c>
      <c r="Y76" s="418">
        <v>0</v>
      </c>
      <c r="Z76" s="418">
        <v>0</v>
      </c>
      <c r="AA76" s="418">
        <v>0</v>
      </c>
      <c r="AB76" s="418">
        <v>0</v>
      </c>
      <c r="AC76" s="418">
        <v>0</v>
      </c>
      <c r="AD76" s="418">
        <v>0</v>
      </c>
      <c r="AE76" s="419">
        <v>0</v>
      </c>
    </row>
    <row r="77" spans="1:31" ht="15" x14ac:dyDescent="0.25">
      <c r="A77" s="425" t="s">
        <v>357</v>
      </c>
      <c r="B77" s="426" t="s">
        <v>358</v>
      </c>
      <c r="C77" s="417">
        <v>0</v>
      </c>
      <c r="D77" s="418">
        <v>0</v>
      </c>
      <c r="E77" s="418">
        <v>0</v>
      </c>
      <c r="F77" s="418">
        <v>0</v>
      </c>
      <c r="G77" s="418">
        <v>0</v>
      </c>
      <c r="H77" s="418">
        <v>0</v>
      </c>
      <c r="I77" s="411">
        <f t="shared" si="0"/>
        <v>0</v>
      </c>
      <c r="J77" s="412">
        <f t="shared" si="1"/>
        <v>0</v>
      </c>
      <c r="K77" s="412">
        <f t="shared" si="2"/>
        <v>0</v>
      </c>
      <c r="L77" s="418">
        <v>0</v>
      </c>
      <c r="M77" s="418">
        <v>0</v>
      </c>
      <c r="N77" s="418">
        <v>0</v>
      </c>
      <c r="O77" s="418">
        <v>0</v>
      </c>
      <c r="P77" s="418">
        <v>0</v>
      </c>
      <c r="Q77" s="418">
        <v>0</v>
      </c>
      <c r="R77" s="418">
        <v>0</v>
      </c>
      <c r="S77" s="413">
        <f t="shared" si="3"/>
        <v>0</v>
      </c>
      <c r="T77" s="417">
        <v>0</v>
      </c>
      <c r="U77" s="418">
        <v>0</v>
      </c>
      <c r="V77" s="418">
        <v>0</v>
      </c>
      <c r="W77" s="411">
        <f t="shared" si="4"/>
        <v>0</v>
      </c>
      <c r="X77" s="418">
        <v>0</v>
      </c>
      <c r="Y77" s="418">
        <v>0</v>
      </c>
      <c r="Z77" s="418">
        <v>0</v>
      </c>
      <c r="AA77" s="418">
        <v>0</v>
      </c>
      <c r="AB77" s="418">
        <v>0</v>
      </c>
      <c r="AC77" s="418">
        <v>0</v>
      </c>
      <c r="AD77" s="418">
        <v>0</v>
      </c>
      <c r="AE77" s="419">
        <v>0</v>
      </c>
    </row>
    <row r="78" spans="1:31" ht="15" x14ac:dyDescent="0.25">
      <c r="A78" s="425" t="s">
        <v>535</v>
      </c>
      <c r="B78" s="426" t="s">
        <v>359</v>
      </c>
      <c r="C78" s="417">
        <v>0</v>
      </c>
      <c r="D78" s="418">
        <v>0</v>
      </c>
      <c r="E78" s="418">
        <v>0</v>
      </c>
      <c r="F78" s="418">
        <v>0</v>
      </c>
      <c r="G78" s="418">
        <v>0</v>
      </c>
      <c r="H78" s="418">
        <v>0</v>
      </c>
      <c r="I78" s="411">
        <f t="shared" si="0"/>
        <v>0</v>
      </c>
      <c r="J78" s="412">
        <f t="shared" si="1"/>
        <v>0</v>
      </c>
      <c r="K78" s="412">
        <f t="shared" si="2"/>
        <v>0</v>
      </c>
      <c r="L78" s="418">
        <v>0</v>
      </c>
      <c r="M78" s="418">
        <v>0</v>
      </c>
      <c r="N78" s="418">
        <v>0</v>
      </c>
      <c r="O78" s="418">
        <v>0</v>
      </c>
      <c r="P78" s="418">
        <v>0</v>
      </c>
      <c r="Q78" s="418">
        <v>0</v>
      </c>
      <c r="R78" s="418">
        <v>0</v>
      </c>
      <c r="S78" s="413">
        <f t="shared" si="3"/>
        <v>0</v>
      </c>
      <c r="T78" s="417">
        <v>0</v>
      </c>
      <c r="U78" s="418">
        <v>0</v>
      </c>
      <c r="V78" s="418">
        <v>0</v>
      </c>
      <c r="W78" s="411">
        <f t="shared" si="4"/>
        <v>0</v>
      </c>
      <c r="X78" s="418">
        <v>0</v>
      </c>
      <c r="Y78" s="418">
        <v>0</v>
      </c>
      <c r="Z78" s="418">
        <v>0</v>
      </c>
      <c r="AA78" s="418">
        <v>0</v>
      </c>
      <c r="AB78" s="418">
        <v>0</v>
      </c>
      <c r="AC78" s="418">
        <v>0</v>
      </c>
      <c r="AD78" s="418">
        <v>0</v>
      </c>
      <c r="AE78" s="419">
        <v>0</v>
      </c>
    </row>
    <row r="79" spans="1:31" ht="16.5" x14ac:dyDescent="0.25">
      <c r="A79" s="407" t="s">
        <v>360</v>
      </c>
      <c r="B79" s="427" t="s">
        <v>101</v>
      </c>
      <c r="C79" s="409">
        <v>1</v>
      </c>
      <c r="D79" s="410">
        <v>8</v>
      </c>
      <c r="E79" s="410">
        <v>0</v>
      </c>
      <c r="F79" s="410">
        <v>8</v>
      </c>
      <c r="G79" s="410">
        <v>0</v>
      </c>
      <c r="H79" s="410">
        <v>0</v>
      </c>
      <c r="I79" s="411">
        <f t="shared" si="0"/>
        <v>8</v>
      </c>
      <c r="J79" s="412">
        <f t="shared" si="1"/>
        <v>9</v>
      </c>
      <c r="K79" s="412">
        <f t="shared" si="2"/>
        <v>9</v>
      </c>
      <c r="L79" s="410">
        <v>2</v>
      </c>
      <c r="M79" s="410">
        <v>7</v>
      </c>
      <c r="N79" s="410">
        <v>7</v>
      </c>
      <c r="O79" s="410">
        <v>0</v>
      </c>
      <c r="P79" s="410">
        <v>0</v>
      </c>
      <c r="Q79" s="410">
        <v>6</v>
      </c>
      <c r="R79" s="410">
        <v>2</v>
      </c>
      <c r="S79" s="413">
        <f t="shared" si="3"/>
        <v>0</v>
      </c>
      <c r="T79" s="409">
        <v>13</v>
      </c>
      <c r="U79" s="410">
        <v>0</v>
      </c>
      <c r="V79" s="410">
        <v>5</v>
      </c>
      <c r="W79" s="411">
        <f t="shared" si="4"/>
        <v>9</v>
      </c>
      <c r="X79" s="410">
        <v>0</v>
      </c>
      <c r="Y79" s="410">
        <v>2</v>
      </c>
      <c r="Z79" s="410">
        <v>2</v>
      </c>
      <c r="AA79" s="410">
        <v>0</v>
      </c>
      <c r="AB79" s="410">
        <v>6</v>
      </c>
      <c r="AC79" s="410">
        <v>1</v>
      </c>
      <c r="AD79" s="410">
        <v>0</v>
      </c>
      <c r="AE79" s="414">
        <v>7</v>
      </c>
    </row>
    <row r="80" spans="1:31" ht="49.5" x14ac:dyDescent="0.25">
      <c r="A80" s="407" t="s">
        <v>361</v>
      </c>
      <c r="B80" s="428" t="s">
        <v>102</v>
      </c>
      <c r="C80" s="409">
        <v>0</v>
      </c>
      <c r="D80" s="410">
        <v>2</v>
      </c>
      <c r="E80" s="410">
        <v>0</v>
      </c>
      <c r="F80" s="410">
        <v>2</v>
      </c>
      <c r="G80" s="410">
        <v>0</v>
      </c>
      <c r="H80" s="410">
        <v>0</v>
      </c>
      <c r="I80" s="411">
        <f t="shared" si="0"/>
        <v>2</v>
      </c>
      <c r="J80" s="412">
        <f t="shared" si="1"/>
        <v>2</v>
      </c>
      <c r="K80" s="412">
        <f t="shared" si="2"/>
        <v>2</v>
      </c>
      <c r="L80" s="410">
        <v>0</v>
      </c>
      <c r="M80" s="410">
        <v>2</v>
      </c>
      <c r="N80" s="410">
        <v>2</v>
      </c>
      <c r="O80" s="410">
        <v>0</v>
      </c>
      <c r="P80" s="410">
        <v>0</v>
      </c>
      <c r="Q80" s="410">
        <v>2</v>
      </c>
      <c r="R80" s="410">
        <v>0</v>
      </c>
      <c r="S80" s="413">
        <f t="shared" si="3"/>
        <v>0</v>
      </c>
      <c r="T80" s="409">
        <v>3</v>
      </c>
      <c r="U80" s="410">
        <v>0</v>
      </c>
      <c r="V80" s="410">
        <v>0</v>
      </c>
      <c r="W80" s="411">
        <f t="shared" si="4"/>
        <v>3</v>
      </c>
      <c r="X80" s="410">
        <v>1</v>
      </c>
      <c r="Y80" s="410">
        <v>0</v>
      </c>
      <c r="Z80" s="410">
        <v>0</v>
      </c>
      <c r="AA80" s="410">
        <v>0</v>
      </c>
      <c r="AB80" s="410">
        <v>2</v>
      </c>
      <c r="AC80" s="410">
        <v>0</v>
      </c>
      <c r="AD80" s="410">
        <v>1</v>
      </c>
      <c r="AE80" s="414">
        <v>3</v>
      </c>
    </row>
    <row r="81" spans="1:31" ht="29.25" x14ac:dyDescent="0.25">
      <c r="A81" s="421" t="s">
        <v>557</v>
      </c>
      <c r="B81" s="426" t="s">
        <v>103</v>
      </c>
      <c r="C81" s="417">
        <v>0</v>
      </c>
      <c r="D81" s="418">
        <v>0</v>
      </c>
      <c r="E81" s="418">
        <v>0</v>
      </c>
      <c r="F81" s="418">
        <v>0</v>
      </c>
      <c r="G81" s="418">
        <v>0</v>
      </c>
      <c r="H81" s="418">
        <v>0</v>
      </c>
      <c r="I81" s="411">
        <f t="shared" ref="I81:I111" si="17">D81+H81</f>
        <v>0</v>
      </c>
      <c r="J81" s="412">
        <f t="shared" ref="J81:J111" si="18">I81+C81</f>
        <v>0</v>
      </c>
      <c r="K81" s="412">
        <f t="shared" ref="K81:K111" si="19">L81+M81</f>
        <v>0</v>
      </c>
      <c r="L81" s="418">
        <v>0</v>
      </c>
      <c r="M81" s="418">
        <v>0</v>
      </c>
      <c r="N81" s="418">
        <v>0</v>
      </c>
      <c r="O81" s="418">
        <v>0</v>
      </c>
      <c r="P81" s="418">
        <v>0</v>
      </c>
      <c r="Q81" s="418">
        <v>0</v>
      </c>
      <c r="R81" s="418">
        <v>0</v>
      </c>
      <c r="S81" s="413">
        <f t="shared" ref="S81:S111" si="20">J81-K81</f>
        <v>0</v>
      </c>
      <c r="T81" s="417">
        <v>0</v>
      </c>
      <c r="U81" s="418">
        <v>0</v>
      </c>
      <c r="V81" s="418">
        <v>0</v>
      </c>
      <c r="W81" s="411">
        <f t="shared" ref="W81:W101" si="21">Y81+AB81+AA81+AC81+AD81</f>
        <v>0</v>
      </c>
      <c r="X81" s="418">
        <v>0</v>
      </c>
      <c r="Y81" s="418">
        <v>0</v>
      </c>
      <c r="Z81" s="418">
        <v>0</v>
      </c>
      <c r="AA81" s="418">
        <v>0</v>
      </c>
      <c r="AB81" s="418">
        <v>0</v>
      </c>
      <c r="AC81" s="418">
        <v>0</v>
      </c>
      <c r="AD81" s="418">
        <v>0</v>
      </c>
      <c r="AE81" s="419">
        <v>0</v>
      </c>
    </row>
    <row r="82" spans="1:31" ht="15" x14ac:dyDescent="0.25">
      <c r="A82" s="423" t="s">
        <v>536</v>
      </c>
      <c r="B82" s="426" t="s">
        <v>362</v>
      </c>
      <c r="C82" s="417">
        <v>0</v>
      </c>
      <c r="D82" s="418">
        <v>0</v>
      </c>
      <c r="E82" s="418">
        <v>0</v>
      </c>
      <c r="F82" s="418">
        <v>0</v>
      </c>
      <c r="G82" s="418">
        <v>0</v>
      </c>
      <c r="H82" s="418">
        <v>0</v>
      </c>
      <c r="I82" s="411">
        <f t="shared" si="17"/>
        <v>0</v>
      </c>
      <c r="J82" s="412">
        <f t="shared" si="18"/>
        <v>0</v>
      </c>
      <c r="K82" s="412">
        <f t="shared" si="19"/>
        <v>0</v>
      </c>
      <c r="L82" s="418">
        <v>0</v>
      </c>
      <c r="M82" s="418">
        <v>0</v>
      </c>
      <c r="N82" s="418">
        <v>0</v>
      </c>
      <c r="O82" s="418">
        <v>0</v>
      </c>
      <c r="P82" s="418">
        <v>0</v>
      </c>
      <c r="Q82" s="418">
        <v>0</v>
      </c>
      <c r="R82" s="418">
        <v>0</v>
      </c>
      <c r="S82" s="413">
        <f t="shared" si="20"/>
        <v>0</v>
      </c>
      <c r="T82" s="417">
        <v>0</v>
      </c>
      <c r="U82" s="418">
        <v>0</v>
      </c>
      <c r="V82" s="418">
        <v>0</v>
      </c>
      <c r="W82" s="411">
        <f t="shared" si="21"/>
        <v>0</v>
      </c>
      <c r="X82" s="418">
        <v>0</v>
      </c>
      <c r="Y82" s="418">
        <v>0</v>
      </c>
      <c r="Z82" s="418">
        <v>0</v>
      </c>
      <c r="AA82" s="418">
        <v>0</v>
      </c>
      <c r="AB82" s="418">
        <v>0</v>
      </c>
      <c r="AC82" s="418">
        <v>0</v>
      </c>
      <c r="AD82" s="418">
        <v>0</v>
      </c>
      <c r="AE82" s="419">
        <v>0</v>
      </c>
    </row>
    <row r="83" spans="1:31" ht="15" x14ac:dyDescent="0.25">
      <c r="A83" s="423" t="s">
        <v>537</v>
      </c>
      <c r="B83" s="426" t="s">
        <v>363</v>
      </c>
      <c r="C83" s="417">
        <v>0</v>
      </c>
      <c r="D83" s="418">
        <v>0</v>
      </c>
      <c r="E83" s="418">
        <v>0</v>
      </c>
      <c r="F83" s="418">
        <v>0</v>
      </c>
      <c r="G83" s="418">
        <v>0</v>
      </c>
      <c r="H83" s="418">
        <v>0</v>
      </c>
      <c r="I83" s="411">
        <f t="shared" si="17"/>
        <v>0</v>
      </c>
      <c r="J83" s="412">
        <f>I83+C83</f>
        <v>0</v>
      </c>
      <c r="K83" s="412">
        <f t="shared" si="19"/>
        <v>0</v>
      </c>
      <c r="L83" s="418">
        <v>0</v>
      </c>
      <c r="M83" s="418">
        <v>0</v>
      </c>
      <c r="N83" s="418">
        <v>0</v>
      </c>
      <c r="O83" s="418">
        <v>0</v>
      </c>
      <c r="P83" s="418">
        <v>0</v>
      </c>
      <c r="Q83" s="418">
        <v>0</v>
      </c>
      <c r="R83" s="418">
        <v>0</v>
      </c>
      <c r="S83" s="413">
        <f t="shared" si="20"/>
        <v>0</v>
      </c>
      <c r="T83" s="417">
        <v>0</v>
      </c>
      <c r="U83" s="418">
        <v>0</v>
      </c>
      <c r="V83" s="418">
        <v>0</v>
      </c>
      <c r="W83" s="411">
        <f t="shared" si="21"/>
        <v>0</v>
      </c>
      <c r="X83" s="418">
        <v>0</v>
      </c>
      <c r="Y83" s="418">
        <v>0</v>
      </c>
      <c r="Z83" s="418">
        <v>0</v>
      </c>
      <c r="AA83" s="418">
        <v>0</v>
      </c>
      <c r="AB83" s="418">
        <v>0</v>
      </c>
      <c r="AC83" s="418">
        <v>0</v>
      </c>
      <c r="AD83" s="418">
        <v>0</v>
      </c>
      <c r="AE83" s="419">
        <v>0</v>
      </c>
    </row>
    <row r="84" spans="1:31" ht="15" x14ac:dyDescent="0.25">
      <c r="A84" s="423" t="s">
        <v>538</v>
      </c>
      <c r="B84" s="426" t="s">
        <v>364</v>
      </c>
      <c r="C84" s="417">
        <v>0</v>
      </c>
      <c r="D84" s="418">
        <v>0</v>
      </c>
      <c r="E84" s="418">
        <v>0</v>
      </c>
      <c r="F84" s="418">
        <v>0</v>
      </c>
      <c r="G84" s="418">
        <v>0</v>
      </c>
      <c r="H84" s="418">
        <v>0</v>
      </c>
      <c r="I84" s="411">
        <f t="shared" si="17"/>
        <v>0</v>
      </c>
      <c r="J84" s="412">
        <f t="shared" si="18"/>
        <v>0</v>
      </c>
      <c r="K84" s="412">
        <f t="shared" si="19"/>
        <v>0</v>
      </c>
      <c r="L84" s="418">
        <v>0</v>
      </c>
      <c r="M84" s="418">
        <v>0</v>
      </c>
      <c r="N84" s="418">
        <v>0</v>
      </c>
      <c r="O84" s="418">
        <v>0</v>
      </c>
      <c r="P84" s="418">
        <v>0</v>
      </c>
      <c r="Q84" s="418">
        <v>0</v>
      </c>
      <c r="R84" s="418">
        <v>0</v>
      </c>
      <c r="S84" s="413">
        <f t="shared" si="20"/>
        <v>0</v>
      </c>
      <c r="T84" s="417">
        <v>0</v>
      </c>
      <c r="U84" s="418">
        <v>0</v>
      </c>
      <c r="V84" s="418">
        <v>0</v>
      </c>
      <c r="W84" s="411">
        <f t="shared" si="21"/>
        <v>0</v>
      </c>
      <c r="X84" s="418">
        <v>0</v>
      </c>
      <c r="Y84" s="418">
        <v>0</v>
      </c>
      <c r="Z84" s="418">
        <v>0</v>
      </c>
      <c r="AA84" s="418">
        <v>0</v>
      </c>
      <c r="AB84" s="418">
        <v>0</v>
      </c>
      <c r="AC84" s="418">
        <v>0</v>
      </c>
      <c r="AD84" s="418">
        <v>0</v>
      </c>
      <c r="AE84" s="419">
        <v>0</v>
      </c>
    </row>
    <row r="85" spans="1:31" ht="15" x14ac:dyDescent="0.25">
      <c r="A85" s="423" t="s">
        <v>539</v>
      </c>
      <c r="B85" s="429" t="s">
        <v>365</v>
      </c>
      <c r="C85" s="417">
        <v>0</v>
      </c>
      <c r="D85" s="418">
        <v>0</v>
      </c>
      <c r="E85" s="418">
        <v>0</v>
      </c>
      <c r="F85" s="418">
        <v>0</v>
      </c>
      <c r="G85" s="418">
        <v>0</v>
      </c>
      <c r="H85" s="418">
        <v>0</v>
      </c>
      <c r="I85" s="411">
        <f t="shared" si="17"/>
        <v>0</v>
      </c>
      <c r="J85" s="412">
        <f t="shared" si="18"/>
        <v>0</v>
      </c>
      <c r="K85" s="412">
        <f t="shared" si="19"/>
        <v>0</v>
      </c>
      <c r="L85" s="418">
        <v>0</v>
      </c>
      <c r="M85" s="418">
        <v>0</v>
      </c>
      <c r="N85" s="418">
        <v>0</v>
      </c>
      <c r="O85" s="418">
        <v>0</v>
      </c>
      <c r="P85" s="418">
        <v>0</v>
      </c>
      <c r="Q85" s="418">
        <v>0</v>
      </c>
      <c r="R85" s="418">
        <v>0</v>
      </c>
      <c r="S85" s="413">
        <f t="shared" si="20"/>
        <v>0</v>
      </c>
      <c r="T85" s="417">
        <v>0</v>
      </c>
      <c r="U85" s="418">
        <v>0</v>
      </c>
      <c r="V85" s="418">
        <v>0</v>
      </c>
      <c r="W85" s="411">
        <f t="shared" si="21"/>
        <v>0</v>
      </c>
      <c r="X85" s="418">
        <v>0</v>
      </c>
      <c r="Y85" s="418">
        <v>0</v>
      </c>
      <c r="Z85" s="418">
        <v>0</v>
      </c>
      <c r="AA85" s="418">
        <v>0</v>
      </c>
      <c r="AB85" s="418">
        <v>0</v>
      </c>
      <c r="AC85" s="418">
        <v>0</v>
      </c>
      <c r="AD85" s="418">
        <v>0</v>
      </c>
      <c r="AE85" s="419">
        <v>0</v>
      </c>
    </row>
    <row r="86" spans="1:31" ht="33" x14ac:dyDescent="0.25">
      <c r="A86" s="407" t="s">
        <v>540</v>
      </c>
      <c r="B86" s="427" t="s">
        <v>366</v>
      </c>
      <c r="C86" s="409">
        <v>0</v>
      </c>
      <c r="D86" s="410">
        <v>0</v>
      </c>
      <c r="E86" s="410">
        <v>0</v>
      </c>
      <c r="F86" s="410">
        <v>0</v>
      </c>
      <c r="G86" s="410">
        <v>0</v>
      </c>
      <c r="H86" s="410">
        <v>0</v>
      </c>
      <c r="I86" s="411">
        <f t="shared" si="17"/>
        <v>0</v>
      </c>
      <c r="J86" s="412">
        <f t="shared" si="18"/>
        <v>0</v>
      </c>
      <c r="K86" s="412">
        <f t="shared" si="19"/>
        <v>0</v>
      </c>
      <c r="L86" s="410">
        <v>0</v>
      </c>
      <c r="M86" s="410">
        <v>0</v>
      </c>
      <c r="N86" s="410">
        <v>0</v>
      </c>
      <c r="O86" s="410">
        <v>0</v>
      </c>
      <c r="P86" s="410">
        <v>0</v>
      </c>
      <c r="Q86" s="410">
        <v>0</v>
      </c>
      <c r="R86" s="410">
        <v>0</v>
      </c>
      <c r="S86" s="413">
        <f t="shared" si="20"/>
        <v>0</v>
      </c>
      <c r="T86" s="409">
        <v>0</v>
      </c>
      <c r="U86" s="410">
        <v>0</v>
      </c>
      <c r="V86" s="410">
        <v>0</v>
      </c>
      <c r="W86" s="411">
        <f t="shared" si="21"/>
        <v>0</v>
      </c>
      <c r="X86" s="410">
        <v>0</v>
      </c>
      <c r="Y86" s="410">
        <v>0</v>
      </c>
      <c r="Z86" s="410">
        <v>0</v>
      </c>
      <c r="AA86" s="410">
        <v>0</v>
      </c>
      <c r="AB86" s="410">
        <v>0</v>
      </c>
      <c r="AC86" s="410">
        <v>0</v>
      </c>
      <c r="AD86" s="410">
        <v>0</v>
      </c>
      <c r="AE86" s="414">
        <v>0</v>
      </c>
    </row>
    <row r="87" spans="1:31" ht="33" x14ac:dyDescent="0.25">
      <c r="A87" s="407" t="s">
        <v>541</v>
      </c>
      <c r="B87" s="427" t="s">
        <v>104</v>
      </c>
      <c r="C87" s="409">
        <v>1</v>
      </c>
      <c r="D87" s="410">
        <v>3</v>
      </c>
      <c r="E87" s="410">
        <v>0</v>
      </c>
      <c r="F87" s="410">
        <v>3</v>
      </c>
      <c r="G87" s="410">
        <v>0</v>
      </c>
      <c r="H87" s="410">
        <v>0</v>
      </c>
      <c r="I87" s="411">
        <f t="shared" si="17"/>
        <v>3</v>
      </c>
      <c r="J87" s="412">
        <f t="shared" si="18"/>
        <v>4</v>
      </c>
      <c r="K87" s="412">
        <f t="shared" si="19"/>
        <v>4</v>
      </c>
      <c r="L87" s="410">
        <v>1</v>
      </c>
      <c r="M87" s="410">
        <v>3</v>
      </c>
      <c r="N87" s="410">
        <v>3</v>
      </c>
      <c r="O87" s="410">
        <v>0</v>
      </c>
      <c r="P87" s="410">
        <v>0</v>
      </c>
      <c r="Q87" s="410">
        <v>2</v>
      </c>
      <c r="R87" s="410">
        <v>0</v>
      </c>
      <c r="S87" s="413">
        <f t="shared" si="20"/>
        <v>0</v>
      </c>
      <c r="T87" s="409">
        <v>4</v>
      </c>
      <c r="U87" s="410">
        <v>0</v>
      </c>
      <c r="V87" s="410">
        <v>0</v>
      </c>
      <c r="W87" s="411">
        <f t="shared" si="21"/>
        <v>4</v>
      </c>
      <c r="X87" s="410">
        <v>0</v>
      </c>
      <c r="Y87" s="410">
        <v>4</v>
      </c>
      <c r="Z87" s="410">
        <v>4</v>
      </c>
      <c r="AA87" s="410">
        <v>0</v>
      </c>
      <c r="AB87" s="410">
        <v>0</v>
      </c>
      <c r="AC87" s="410">
        <v>0</v>
      </c>
      <c r="AD87" s="410">
        <v>0</v>
      </c>
      <c r="AE87" s="414">
        <v>3</v>
      </c>
    </row>
    <row r="88" spans="1:31" ht="33" x14ac:dyDescent="0.25">
      <c r="A88" s="407" t="s">
        <v>367</v>
      </c>
      <c r="B88" s="428" t="s">
        <v>157</v>
      </c>
      <c r="C88" s="409">
        <v>4</v>
      </c>
      <c r="D88" s="410">
        <v>14</v>
      </c>
      <c r="E88" s="410">
        <v>0</v>
      </c>
      <c r="F88" s="410">
        <v>14</v>
      </c>
      <c r="G88" s="410">
        <v>0</v>
      </c>
      <c r="H88" s="410">
        <v>0</v>
      </c>
      <c r="I88" s="411">
        <f t="shared" si="17"/>
        <v>14</v>
      </c>
      <c r="J88" s="412">
        <f t="shared" si="18"/>
        <v>18</v>
      </c>
      <c r="K88" s="412">
        <f t="shared" si="19"/>
        <v>15</v>
      </c>
      <c r="L88" s="410">
        <v>2</v>
      </c>
      <c r="M88" s="410">
        <v>13</v>
      </c>
      <c r="N88" s="410">
        <v>13</v>
      </c>
      <c r="O88" s="410">
        <v>0</v>
      </c>
      <c r="P88" s="410">
        <v>0</v>
      </c>
      <c r="Q88" s="410">
        <v>11</v>
      </c>
      <c r="R88" s="410">
        <v>1</v>
      </c>
      <c r="S88" s="413">
        <f t="shared" si="20"/>
        <v>3</v>
      </c>
      <c r="T88" s="409">
        <v>20</v>
      </c>
      <c r="U88" s="410">
        <v>0</v>
      </c>
      <c r="V88" s="410">
        <v>0</v>
      </c>
      <c r="W88" s="411">
        <f t="shared" si="21"/>
        <v>16</v>
      </c>
      <c r="X88" s="410">
        <v>0</v>
      </c>
      <c r="Y88" s="410">
        <v>3</v>
      </c>
      <c r="Z88" s="410">
        <v>1</v>
      </c>
      <c r="AA88" s="410">
        <v>0</v>
      </c>
      <c r="AB88" s="410">
        <v>2</v>
      </c>
      <c r="AC88" s="410">
        <v>11</v>
      </c>
      <c r="AD88" s="410">
        <v>0</v>
      </c>
      <c r="AE88" s="414">
        <v>13</v>
      </c>
    </row>
    <row r="89" spans="1:31" ht="16.5" x14ac:dyDescent="0.25">
      <c r="A89" s="421" t="s">
        <v>558</v>
      </c>
      <c r="B89" s="426" t="s">
        <v>368</v>
      </c>
      <c r="C89" s="417">
        <v>1</v>
      </c>
      <c r="D89" s="418">
        <v>7</v>
      </c>
      <c r="E89" s="418">
        <v>0</v>
      </c>
      <c r="F89" s="418">
        <v>7</v>
      </c>
      <c r="G89" s="418">
        <v>0</v>
      </c>
      <c r="H89" s="418">
        <v>0</v>
      </c>
      <c r="I89" s="411">
        <f t="shared" si="17"/>
        <v>7</v>
      </c>
      <c r="J89" s="412">
        <f t="shared" si="18"/>
        <v>8</v>
      </c>
      <c r="K89" s="412">
        <f t="shared" si="19"/>
        <v>8</v>
      </c>
      <c r="L89" s="418">
        <v>1</v>
      </c>
      <c r="M89" s="418">
        <v>7</v>
      </c>
      <c r="N89" s="418">
        <v>7</v>
      </c>
      <c r="O89" s="418">
        <v>0</v>
      </c>
      <c r="P89" s="418">
        <v>0</v>
      </c>
      <c r="Q89" s="418">
        <v>7</v>
      </c>
      <c r="R89" s="418">
        <v>0</v>
      </c>
      <c r="S89" s="413">
        <f t="shared" si="20"/>
        <v>0</v>
      </c>
      <c r="T89" s="417">
        <v>8</v>
      </c>
      <c r="U89" s="418">
        <v>0</v>
      </c>
      <c r="V89" s="418">
        <v>0</v>
      </c>
      <c r="W89" s="411">
        <f t="shared" si="21"/>
        <v>8</v>
      </c>
      <c r="X89" s="418">
        <v>0</v>
      </c>
      <c r="Y89" s="418">
        <v>0</v>
      </c>
      <c r="Z89" s="418">
        <v>0</v>
      </c>
      <c r="AA89" s="418">
        <v>0</v>
      </c>
      <c r="AB89" s="418">
        <v>1</v>
      </c>
      <c r="AC89" s="418">
        <v>7</v>
      </c>
      <c r="AD89" s="418">
        <v>0</v>
      </c>
      <c r="AE89" s="419">
        <v>7</v>
      </c>
    </row>
    <row r="90" spans="1:31" ht="25.5" x14ac:dyDescent="0.25">
      <c r="A90" s="423" t="s">
        <v>542</v>
      </c>
      <c r="B90" s="426" t="s">
        <v>369</v>
      </c>
      <c r="C90" s="417">
        <v>3</v>
      </c>
      <c r="D90" s="418">
        <v>7</v>
      </c>
      <c r="E90" s="418">
        <v>0</v>
      </c>
      <c r="F90" s="418">
        <v>7</v>
      </c>
      <c r="G90" s="418">
        <v>0</v>
      </c>
      <c r="H90" s="418">
        <v>0</v>
      </c>
      <c r="I90" s="411">
        <f t="shared" si="17"/>
        <v>7</v>
      </c>
      <c r="J90" s="412">
        <f t="shared" si="18"/>
        <v>10</v>
      </c>
      <c r="K90" s="412">
        <f t="shared" si="19"/>
        <v>7</v>
      </c>
      <c r="L90" s="418">
        <v>1</v>
      </c>
      <c r="M90" s="418">
        <v>6</v>
      </c>
      <c r="N90" s="418">
        <v>6</v>
      </c>
      <c r="O90" s="418">
        <v>0</v>
      </c>
      <c r="P90" s="418">
        <v>0</v>
      </c>
      <c r="Q90" s="418">
        <v>4</v>
      </c>
      <c r="R90" s="418">
        <v>1</v>
      </c>
      <c r="S90" s="413">
        <f t="shared" si="20"/>
        <v>3</v>
      </c>
      <c r="T90" s="417">
        <v>12</v>
      </c>
      <c r="U90" s="418">
        <v>0</v>
      </c>
      <c r="V90" s="418">
        <v>0</v>
      </c>
      <c r="W90" s="411">
        <f t="shared" si="21"/>
        <v>8</v>
      </c>
      <c r="X90" s="418">
        <v>0</v>
      </c>
      <c r="Y90" s="418">
        <v>3</v>
      </c>
      <c r="Z90" s="418">
        <v>1</v>
      </c>
      <c r="AA90" s="418">
        <v>0</v>
      </c>
      <c r="AB90" s="418">
        <v>1</v>
      </c>
      <c r="AC90" s="418">
        <v>4</v>
      </c>
      <c r="AD90" s="418">
        <v>0</v>
      </c>
      <c r="AE90" s="419">
        <v>6</v>
      </c>
    </row>
    <row r="91" spans="1:31" ht="16.5" x14ac:dyDescent="0.25">
      <c r="A91" s="407" t="s">
        <v>370</v>
      </c>
      <c r="B91" s="427" t="s">
        <v>158</v>
      </c>
      <c r="C91" s="409">
        <v>13</v>
      </c>
      <c r="D91" s="410">
        <v>118</v>
      </c>
      <c r="E91" s="410">
        <v>1</v>
      </c>
      <c r="F91" s="410">
        <v>108</v>
      </c>
      <c r="G91" s="410">
        <v>9</v>
      </c>
      <c r="H91" s="410">
        <v>0</v>
      </c>
      <c r="I91" s="411">
        <f>D91+H91</f>
        <v>118</v>
      </c>
      <c r="J91" s="412">
        <f t="shared" si="18"/>
        <v>131</v>
      </c>
      <c r="K91" s="412">
        <f t="shared" si="19"/>
        <v>107</v>
      </c>
      <c r="L91" s="410">
        <v>12</v>
      </c>
      <c r="M91" s="410">
        <v>95</v>
      </c>
      <c r="N91" s="410">
        <v>90</v>
      </c>
      <c r="O91" s="410">
        <v>0</v>
      </c>
      <c r="P91" s="410">
        <v>9</v>
      </c>
      <c r="Q91" s="410">
        <v>85</v>
      </c>
      <c r="R91" s="410">
        <v>12</v>
      </c>
      <c r="S91" s="413">
        <f t="shared" si="20"/>
        <v>24</v>
      </c>
      <c r="T91" s="409">
        <v>134</v>
      </c>
      <c r="U91" s="410">
        <v>2</v>
      </c>
      <c r="V91" s="410">
        <v>1</v>
      </c>
      <c r="W91" s="411">
        <f t="shared" si="21"/>
        <v>101</v>
      </c>
      <c r="X91" s="410">
        <v>3</v>
      </c>
      <c r="Y91" s="410">
        <v>79</v>
      </c>
      <c r="Z91" s="410">
        <v>64</v>
      </c>
      <c r="AA91" s="410">
        <v>0</v>
      </c>
      <c r="AB91" s="410">
        <v>17</v>
      </c>
      <c r="AC91" s="410">
        <v>3</v>
      </c>
      <c r="AD91" s="410">
        <v>2</v>
      </c>
      <c r="AE91" s="414">
        <v>90</v>
      </c>
    </row>
    <row r="92" spans="1:31" ht="29.25" x14ac:dyDescent="0.25">
      <c r="A92" s="421" t="s">
        <v>559</v>
      </c>
      <c r="B92" s="426" t="s">
        <v>371</v>
      </c>
      <c r="C92" s="417">
        <v>0</v>
      </c>
      <c r="D92" s="418">
        <v>3</v>
      </c>
      <c r="E92" s="418">
        <v>0</v>
      </c>
      <c r="F92" s="418">
        <v>3</v>
      </c>
      <c r="G92" s="418">
        <v>0</v>
      </c>
      <c r="H92" s="418">
        <v>0</v>
      </c>
      <c r="I92" s="411">
        <f t="shared" si="17"/>
        <v>3</v>
      </c>
      <c r="J92" s="412">
        <f t="shared" si="18"/>
        <v>3</v>
      </c>
      <c r="K92" s="412">
        <f t="shared" si="19"/>
        <v>1</v>
      </c>
      <c r="L92" s="418">
        <v>0</v>
      </c>
      <c r="M92" s="418">
        <v>1</v>
      </c>
      <c r="N92" s="418">
        <v>0</v>
      </c>
      <c r="O92" s="418">
        <v>0</v>
      </c>
      <c r="P92" s="418">
        <v>0</v>
      </c>
      <c r="Q92" s="418">
        <v>0</v>
      </c>
      <c r="R92" s="418">
        <v>0</v>
      </c>
      <c r="S92" s="413">
        <f t="shared" si="20"/>
        <v>2</v>
      </c>
      <c r="T92" s="417">
        <v>3</v>
      </c>
      <c r="U92" s="418">
        <v>0</v>
      </c>
      <c r="V92" s="418">
        <v>0</v>
      </c>
      <c r="W92" s="411">
        <f t="shared" si="21"/>
        <v>0</v>
      </c>
      <c r="X92" s="418">
        <v>0</v>
      </c>
      <c r="Y92" s="418">
        <v>0</v>
      </c>
      <c r="Z92" s="418">
        <v>0</v>
      </c>
      <c r="AA92" s="418">
        <v>0</v>
      </c>
      <c r="AB92" s="418">
        <v>0</v>
      </c>
      <c r="AC92" s="418">
        <v>0</v>
      </c>
      <c r="AD92" s="418">
        <v>0</v>
      </c>
      <c r="AE92" s="419">
        <v>0</v>
      </c>
    </row>
    <row r="93" spans="1:31" ht="21.75" customHeight="1" x14ac:dyDescent="0.25">
      <c r="A93" s="423" t="s">
        <v>543</v>
      </c>
      <c r="B93" s="426" t="s">
        <v>372</v>
      </c>
      <c r="C93" s="417">
        <v>0</v>
      </c>
      <c r="D93" s="418">
        <v>4</v>
      </c>
      <c r="E93" s="418">
        <v>0</v>
      </c>
      <c r="F93" s="418">
        <v>4</v>
      </c>
      <c r="G93" s="418">
        <v>0</v>
      </c>
      <c r="H93" s="418">
        <v>0</v>
      </c>
      <c r="I93" s="411">
        <f t="shared" si="17"/>
        <v>4</v>
      </c>
      <c r="J93" s="412">
        <f t="shared" si="18"/>
        <v>4</v>
      </c>
      <c r="K93" s="412">
        <f t="shared" si="19"/>
        <v>2</v>
      </c>
      <c r="L93" s="418">
        <v>1</v>
      </c>
      <c r="M93" s="418">
        <v>1</v>
      </c>
      <c r="N93" s="418">
        <v>1</v>
      </c>
      <c r="O93" s="418">
        <v>0</v>
      </c>
      <c r="P93" s="418">
        <v>0</v>
      </c>
      <c r="Q93" s="418">
        <v>0</v>
      </c>
      <c r="R93" s="418">
        <v>4</v>
      </c>
      <c r="S93" s="413">
        <f t="shared" si="20"/>
        <v>2</v>
      </c>
      <c r="T93" s="417">
        <v>4</v>
      </c>
      <c r="U93" s="418">
        <v>0</v>
      </c>
      <c r="V93" s="418">
        <v>0</v>
      </c>
      <c r="W93" s="411">
        <f t="shared" si="21"/>
        <v>2</v>
      </c>
      <c r="X93" s="418">
        <v>0</v>
      </c>
      <c r="Y93" s="418">
        <v>2</v>
      </c>
      <c r="Z93" s="418">
        <v>1</v>
      </c>
      <c r="AA93" s="418">
        <v>0</v>
      </c>
      <c r="AB93" s="418">
        <v>0</v>
      </c>
      <c r="AC93" s="418">
        <v>0</v>
      </c>
      <c r="AD93" s="418">
        <v>0</v>
      </c>
      <c r="AE93" s="419">
        <v>1</v>
      </c>
    </row>
    <row r="94" spans="1:31" ht="26.25" customHeight="1" x14ac:dyDescent="0.25">
      <c r="A94" s="423" t="s">
        <v>824</v>
      </c>
      <c r="B94" s="426" t="s">
        <v>827</v>
      </c>
      <c r="C94" s="417">
        <v>0</v>
      </c>
      <c r="D94" s="418">
        <v>0</v>
      </c>
      <c r="E94" s="418">
        <v>0</v>
      </c>
      <c r="F94" s="418">
        <v>0</v>
      </c>
      <c r="G94" s="418">
        <v>0</v>
      </c>
      <c r="H94" s="418">
        <v>0</v>
      </c>
      <c r="I94" s="411">
        <f t="shared" ref="I94:I96" si="22">D94+H94</f>
        <v>0</v>
      </c>
      <c r="J94" s="412">
        <f t="shared" ref="J94:J96" si="23">I94+C94</f>
        <v>0</v>
      </c>
      <c r="K94" s="412">
        <f t="shared" ref="K94:K96" si="24">L94+M94</f>
        <v>0</v>
      </c>
      <c r="L94" s="418">
        <v>0</v>
      </c>
      <c r="M94" s="418">
        <v>0</v>
      </c>
      <c r="N94" s="418">
        <v>0</v>
      </c>
      <c r="O94" s="418">
        <v>0</v>
      </c>
      <c r="P94" s="418">
        <v>0</v>
      </c>
      <c r="Q94" s="418">
        <v>0</v>
      </c>
      <c r="R94" s="418">
        <v>0</v>
      </c>
      <c r="S94" s="413">
        <f t="shared" si="20"/>
        <v>0</v>
      </c>
      <c r="T94" s="417">
        <v>0</v>
      </c>
      <c r="U94" s="418">
        <v>0</v>
      </c>
      <c r="V94" s="418">
        <v>0</v>
      </c>
      <c r="W94" s="411">
        <f t="shared" si="21"/>
        <v>0</v>
      </c>
      <c r="X94" s="418">
        <v>0</v>
      </c>
      <c r="Y94" s="418">
        <v>0</v>
      </c>
      <c r="Z94" s="418">
        <v>0</v>
      </c>
      <c r="AA94" s="418">
        <v>0</v>
      </c>
      <c r="AB94" s="418">
        <v>0</v>
      </c>
      <c r="AC94" s="418">
        <v>0</v>
      </c>
      <c r="AD94" s="418">
        <v>0</v>
      </c>
      <c r="AE94" s="419">
        <v>0</v>
      </c>
    </row>
    <row r="95" spans="1:31" ht="54" customHeight="1" x14ac:dyDescent="0.25">
      <c r="A95" s="423" t="s">
        <v>825</v>
      </c>
      <c r="B95" s="426" t="s">
        <v>828</v>
      </c>
      <c r="C95" s="417">
        <v>0</v>
      </c>
      <c r="D95" s="418">
        <v>0</v>
      </c>
      <c r="E95" s="418">
        <v>0</v>
      </c>
      <c r="F95" s="418">
        <v>0</v>
      </c>
      <c r="G95" s="418">
        <v>0</v>
      </c>
      <c r="H95" s="418">
        <v>0</v>
      </c>
      <c r="I95" s="411">
        <f t="shared" si="22"/>
        <v>0</v>
      </c>
      <c r="J95" s="412">
        <f t="shared" si="23"/>
        <v>0</v>
      </c>
      <c r="K95" s="412">
        <f t="shared" si="24"/>
        <v>0</v>
      </c>
      <c r="L95" s="418">
        <v>0</v>
      </c>
      <c r="M95" s="418">
        <v>0</v>
      </c>
      <c r="N95" s="418">
        <v>0</v>
      </c>
      <c r="O95" s="418">
        <v>0</v>
      </c>
      <c r="P95" s="418">
        <v>0</v>
      </c>
      <c r="Q95" s="418">
        <v>0</v>
      </c>
      <c r="R95" s="418">
        <v>0</v>
      </c>
      <c r="S95" s="413">
        <f t="shared" si="20"/>
        <v>0</v>
      </c>
      <c r="T95" s="417">
        <v>0</v>
      </c>
      <c r="U95" s="418">
        <v>0</v>
      </c>
      <c r="V95" s="418">
        <v>0</v>
      </c>
      <c r="W95" s="411">
        <f t="shared" si="21"/>
        <v>0</v>
      </c>
      <c r="X95" s="418">
        <v>0</v>
      </c>
      <c r="Y95" s="418">
        <v>0</v>
      </c>
      <c r="Z95" s="418">
        <v>0</v>
      </c>
      <c r="AA95" s="418">
        <v>0</v>
      </c>
      <c r="AB95" s="418">
        <v>0</v>
      </c>
      <c r="AC95" s="418">
        <v>0</v>
      </c>
      <c r="AD95" s="418">
        <v>0</v>
      </c>
      <c r="AE95" s="419">
        <v>0</v>
      </c>
    </row>
    <row r="96" spans="1:31" ht="24" customHeight="1" x14ac:dyDescent="0.25">
      <c r="A96" s="423" t="s">
        <v>826</v>
      </c>
      <c r="B96" s="426" t="s">
        <v>829</v>
      </c>
      <c r="C96" s="417">
        <v>0</v>
      </c>
      <c r="D96" s="418">
        <v>0</v>
      </c>
      <c r="E96" s="418">
        <v>0</v>
      </c>
      <c r="F96" s="418">
        <v>0</v>
      </c>
      <c r="G96" s="418">
        <v>0</v>
      </c>
      <c r="H96" s="418">
        <v>0</v>
      </c>
      <c r="I96" s="411">
        <f t="shared" si="22"/>
        <v>0</v>
      </c>
      <c r="J96" s="412">
        <f t="shared" si="23"/>
        <v>0</v>
      </c>
      <c r="K96" s="412">
        <f t="shared" si="24"/>
        <v>0</v>
      </c>
      <c r="L96" s="418">
        <v>0</v>
      </c>
      <c r="M96" s="418">
        <v>0</v>
      </c>
      <c r="N96" s="418">
        <v>0</v>
      </c>
      <c r="O96" s="418">
        <v>0</v>
      </c>
      <c r="P96" s="418">
        <v>0</v>
      </c>
      <c r="Q96" s="418">
        <v>0</v>
      </c>
      <c r="R96" s="418">
        <v>0</v>
      </c>
      <c r="S96" s="413">
        <f t="shared" si="20"/>
        <v>0</v>
      </c>
      <c r="T96" s="417">
        <v>0</v>
      </c>
      <c r="U96" s="418">
        <v>0</v>
      </c>
      <c r="V96" s="418">
        <v>0</v>
      </c>
      <c r="W96" s="411">
        <f t="shared" si="21"/>
        <v>0</v>
      </c>
      <c r="X96" s="418">
        <v>0</v>
      </c>
      <c r="Y96" s="418">
        <v>0</v>
      </c>
      <c r="Z96" s="418">
        <v>0</v>
      </c>
      <c r="AA96" s="418">
        <v>0</v>
      </c>
      <c r="AB96" s="418">
        <v>0</v>
      </c>
      <c r="AC96" s="418">
        <v>0</v>
      </c>
      <c r="AD96" s="418">
        <v>0</v>
      </c>
      <c r="AE96" s="419">
        <v>0</v>
      </c>
    </row>
    <row r="97" spans="1:31" ht="15" x14ac:dyDescent="0.25">
      <c r="A97" s="423" t="s">
        <v>544</v>
      </c>
      <c r="B97" s="426" t="s">
        <v>373</v>
      </c>
      <c r="C97" s="417">
        <v>1</v>
      </c>
      <c r="D97" s="418">
        <v>1</v>
      </c>
      <c r="E97" s="418">
        <v>0</v>
      </c>
      <c r="F97" s="418">
        <v>1</v>
      </c>
      <c r="G97" s="418">
        <v>0</v>
      </c>
      <c r="H97" s="418">
        <v>0</v>
      </c>
      <c r="I97" s="411">
        <f t="shared" si="17"/>
        <v>1</v>
      </c>
      <c r="J97" s="412">
        <f t="shared" si="18"/>
        <v>2</v>
      </c>
      <c r="K97" s="412">
        <f t="shared" si="19"/>
        <v>2</v>
      </c>
      <c r="L97" s="418">
        <v>1</v>
      </c>
      <c r="M97" s="418">
        <v>1</v>
      </c>
      <c r="N97" s="418">
        <v>1</v>
      </c>
      <c r="O97" s="418">
        <v>0</v>
      </c>
      <c r="P97" s="418">
        <v>0</v>
      </c>
      <c r="Q97" s="418">
        <v>1</v>
      </c>
      <c r="R97" s="418">
        <v>0</v>
      </c>
      <c r="S97" s="413">
        <f t="shared" si="20"/>
        <v>0</v>
      </c>
      <c r="T97" s="417">
        <v>2</v>
      </c>
      <c r="U97" s="418">
        <v>0</v>
      </c>
      <c r="V97" s="418">
        <v>0</v>
      </c>
      <c r="W97" s="411">
        <f t="shared" si="21"/>
        <v>2</v>
      </c>
      <c r="X97" s="418">
        <v>0</v>
      </c>
      <c r="Y97" s="418">
        <v>2</v>
      </c>
      <c r="Z97" s="418">
        <v>2</v>
      </c>
      <c r="AA97" s="418">
        <v>0</v>
      </c>
      <c r="AB97" s="418">
        <v>0</v>
      </c>
      <c r="AC97" s="418">
        <v>0</v>
      </c>
      <c r="AD97" s="418">
        <v>0</v>
      </c>
      <c r="AE97" s="419">
        <v>1</v>
      </c>
    </row>
    <row r="98" spans="1:31" ht="25.5" x14ac:dyDescent="0.25">
      <c r="A98" s="423" t="s">
        <v>545</v>
      </c>
      <c r="B98" s="426" t="s">
        <v>374</v>
      </c>
      <c r="C98" s="417">
        <v>4</v>
      </c>
      <c r="D98" s="418">
        <v>34</v>
      </c>
      <c r="E98" s="418">
        <v>1</v>
      </c>
      <c r="F98" s="418">
        <v>30</v>
      </c>
      <c r="G98" s="418">
        <v>3</v>
      </c>
      <c r="H98" s="418">
        <v>0</v>
      </c>
      <c r="I98" s="411">
        <f t="shared" si="17"/>
        <v>34</v>
      </c>
      <c r="J98" s="412">
        <f t="shared" si="18"/>
        <v>38</v>
      </c>
      <c r="K98" s="412">
        <f t="shared" si="19"/>
        <v>33</v>
      </c>
      <c r="L98" s="418">
        <v>1</v>
      </c>
      <c r="M98" s="418">
        <v>32</v>
      </c>
      <c r="N98" s="418">
        <v>31</v>
      </c>
      <c r="O98" s="418">
        <v>0</v>
      </c>
      <c r="P98" s="418">
        <v>3</v>
      </c>
      <c r="Q98" s="418">
        <v>28</v>
      </c>
      <c r="R98" s="418">
        <v>0</v>
      </c>
      <c r="S98" s="413">
        <f t="shared" si="20"/>
        <v>5</v>
      </c>
      <c r="T98" s="417">
        <v>39</v>
      </c>
      <c r="U98" s="418">
        <v>0</v>
      </c>
      <c r="V98" s="418">
        <v>1</v>
      </c>
      <c r="W98" s="411">
        <f t="shared" si="21"/>
        <v>32</v>
      </c>
      <c r="X98" s="418">
        <v>3</v>
      </c>
      <c r="Y98" s="418">
        <v>16</v>
      </c>
      <c r="Z98" s="418">
        <v>13</v>
      </c>
      <c r="AA98" s="418">
        <v>0</v>
      </c>
      <c r="AB98" s="418">
        <v>13</v>
      </c>
      <c r="AC98" s="418">
        <v>1</v>
      </c>
      <c r="AD98" s="418">
        <v>2</v>
      </c>
      <c r="AE98" s="419">
        <v>31</v>
      </c>
    </row>
    <row r="99" spans="1:31" ht="38.25" x14ac:dyDescent="0.25">
      <c r="A99" s="423" t="s">
        <v>546</v>
      </c>
      <c r="B99" s="426" t="s">
        <v>375</v>
      </c>
      <c r="C99" s="417">
        <v>1</v>
      </c>
      <c r="D99" s="418">
        <v>2</v>
      </c>
      <c r="E99" s="418">
        <v>0</v>
      </c>
      <c r="F99" s="418">
        <v>2</v>
      </c>
      <c r="G99" s="418">
        <v>0</v>
      </c>
      <c r="H99" s="418">
        <v>0</v>
      </c>
      <c r="I99" s="411">
        <f t="shared" si="17"/>
        <v>2</v>
      </c>
      <c r="J99" s="412">
        <f t="shared" si="18"/>
        <v>3</v>
      </c>
      <c r="K99" s="412">
        <f t="shared" si="19"/>
        <v>3</v>
      </c>
      <c r="L99" s="418">
        <v>1</v>
      </c>
      <c r="M99" s="418">
        <v>2</v>
      </c>
      <c r="N99" s="418">
        <v>1</v>
      </c>
      <c r="O99" s="418">
        <v>0</v>
      </c>
      <c r="P99" s="418">
        <v>0</v>
      </c>
      <c r="Q99" s="418">
        <v>2</v>
      </c>
      <c r="R99" s="418">
        <v>1</v>
      </c>
      <c r="S99" s="413">
        <f t="shared" si="20"/>
        <v>0</v>
      </c>
      <c r="T99" s="417">
        <v>5</v>
      </c>
      <c r="U99" s="418">
        <v>0</v>
      </c>
      <c r="V99" s="418">
        <v>0</v>
      </c>
      <c r="W99" s="411">
        <f t="shared" si="21"/>
        <v>3</v>
      </c>
      <c r="X99" s="418">
        <v>0</v>
      </c>
      <c r="Y99" s="418">
        <v>3</v>
      </c>
      <c r="Z99" s="418">
        <v>3</v>
      </c>
      <c r="AA99" s="418">
        <v>0</v>
      </c>
      <c r="AB99" s="418">
        <v>0</v>
      </c>
      <c r="AC99" s="418">
        <v>0</v>
      </c>
      <c r="AD99" s="418">
        <v>0</v>
      </c>
      <c r="AE99" s="419">
        <v>1</v>
      </c>
    </row>
    <row r="100" spans="1:31" ht="33" x14ac:dyDescent="0.25">
      <c r="A100" s="407" t="s">
        <v>376</v>
      </c>
      <c r="B100" s="427" t="s">
        <v>160</v>
      </c>
      <c r="C100" s="409">
        <v>0</v>
      </c>
      <c r="D100" s="410">
        <v>0</v>
      </c>
      <c r="E100" s="410">
        <v>0</v>
      </c>
      <c r="F100" s="410">
        <v>0</v>
      </c>
      <c r="G100" s="410">
        <v>0</v>
      </c>
      <c r="H100" s="410">
        <v>0</v>
      </c>
      <c r="I100" s="411">
        <f t="shared" si="17"/>
        <v>0</v>
      </c>
      <c r="J100" s="412">
        <f t="shared" si="18"/>
        <v>0</v>
      </c>
      <c r="K100" s="412">
        <f t="shared" si="19"/>
        <v>0</v>
      </c>
      <c r="L100" s="410">
        <v>0</v>
      </c>
      <c r="M100" s="410">
        <v>0</v>
      </c>
      <c r="N100" s="410">
        <v>0</v>
      </c>
      <c r="O100" s="410">
        <v>0</v>
      </c>
      <c r="P100" s="410">
        <v>0</v>
      </c>
      <c r="Q100" s="410">
        <v>0</v>
      </c>
      <c r="R100" s="410">
        <v>0</v>
      </c>
      <c r="S100" s="413">
        <f t="shared" si="20"/>
        <v>0</v>
      </c>
      <c r="T100" s="409">
        <v>0</v>
      </c>
      <c r="U100" s="410">
        <v>0</v>
      </c>
      <c r="V100" s="410">
        <v>0</v>
      </c>
      <c r="W100" s="411">
        <f>Y100+AB100+AA100+AC100+AD100</f>
        <v>0</v>
      </c>
      <c r="X100" s="410">
        <v>0</v>
      </c>
      <c r="Y100" s="410">
        <v>0</v>
      </c>
      <c r="Z100" s="410">
        <v>0</v>
      </c>
      <c r="AA100" s="410">
        <v>0</v>
      </c>
      <c r="AB100" s="410">
        <v>0</v>
      </c>
      <c r="AC100" s="410">
        <v>0</v>
      </c>
      <c r="AD100" s="410">
        <v>0</v>
      </c>
      <c r="AE100" s="414">
        <v>0</v>
      </c>
    </row>
    <row r="101" spans="1:31" ht="17.25" thickBot="1" x14ac:dyDescent="0.3">
      <c r="A101" s="430" t="s">
        <v>377</v>
      </c>
      <c r="B101" s="431" t="s">
        <v>378</v>
      </c>
      <c r="C101" s="432">
        <v>0</v>
      </c>
      <c r="D101" s="433">
        <v>0</v>
      </c>
      <c r="E101" s="433">
        <v>0</v>
      </c>
      <c r="F101" s="433">
        <v>0</v>
      </c>
      <c r="G101" s="433">
        <v>0</v>
      </c>
      <c r="H101" s="433">
        <v>0</v>
      </c>
      <c r="I101" s="434">
        <f t="shared" si="17"/>
        <v>0</v>
      </c>
      <c r="J101" s="435">
        <f t="shared" si="18"/>
        <v>0</v>
      </c>
      <c r="K101" s="435">
        <f t="shared" si="19"/>
        <v>0</v>
      </c>
      <c r="L101" s="433">
        <v>0</v>
      </c>
      <c r="M101" s="433">
        <v>0</v>
      </c>
      <c r="N101" s="433">
        <v>0</v>
      </c>
      <c r="O101" s="433">
        <v>0</v>
      </c>
      <c r="P101" s="433">
        <v>0</v>
      </c>
      <c r="Q101" s="433">
        <v>0</v>
      </c>
      <c r="R101" s="433">
        <v>0</v>
      </c>
      <c r="S101" s="436">
        <f t="shared" si="20"/>
        <v>0</v>
      </c>
      <c r="T101" s="432">
        <v>0</v>
      </c>
      <c r="U101" s="433">
        <v>0</v>
      </c>
      <c r="V101" s="433">
        <v>0</v>
      </c>
      <c r="W101" s="434">
        <f t="shared" si="21"/>
        <v>0</v>
      </c>
      <c r="X101" s="433">
        <v>0</v>
      </c>
      <c r="Y101" s="433">
        <v>0</v>
      </c>
      <c r="Z101" s="433">
        <v>0</v>
      </c>
      <c r="AA101" s="433">
        <v>0</v>
      </c>
      <c r="AB101" s="433">
        <v>0</v>
      </c>
      <c r="AC101" s="433">
        <v>0</v>
      </c>
      <c r="AD101" s="433">
        <v>0</v>
      </c>
      <c r="AE101" s="437">
        <v>0</v>
      </c>
    </row>
    <row r="102" spans="1:31" ht="16.5" thickBot="1" x14ac:dyDescent="0.3">
      <c r="A102" s="438" t="s">
        <v>379</v>
      </c>
      <c r="B102" s="439" t="s">
        <v>380</v>
      </c>
      <c r="C102" s="440">
        <f t="shared" ref="C102:AE102" si="25">C101+C100+C91+C88+C87+C86+C80+C79+C49+C48+C40+C16+C12+C11</f>
        <v>39</v>
      </c>
      <c r="D102" s="441">
        <f t="shared" si="25"/>
        <v>213</v>
      </c>
      <c r="E102" s="441">
        <f t="shared" si="25"/>
        <v>8</v>
      </c>
      <c r="F102" s="441">
        <f t="shared" si="25"/>
        <v>196</v>
      </c>
      <c r="G102" s="441">
        <f t="shared" si="25"/>
        <v>9</v>
      </c>
      <c r="H102" s="441">
        <f t="shared" si="25"/>
        <v>0</v>
      </c>
      <c r="I102" s="441">
        <f t="shared" si="25"/>
        <v>213</v>
      </c>
      <c r="J102" s="442">
        <f t="shared" si="25"/>
        <v>252</v>
      </c>
      <c r="K102" s="442">
        <f t="shared" si="25"/>
        <v>203</v>
      </c>
      <c r="L102" s="441">
        <f t="shared" si="25"/>
        <v>43</v>
      </c>
      <c r="M102" s="441">
        <f t="shared" si="25"/>
        <v>160</v>
      </c>
      <c r="N102" s="441">
        <f t="shared" si="25"/>
        <v>149</v>
      </c>
      <c r="O102" s="441">
        <f t="shared" si="25"/>
        <v>0</v>
      </c>
      <c r="P102" s="441">
        <f t="shared" si="25"/>
        <v>9</v>
      </c>
      <c r="Q102" s="441">
        <f t="shared" si="25"/>
        <v>145</v>
      </c>
      <c r="R102" s="441">
        <f t="shared" si="25"/>
        <v>26</v>
      </c>
      <c r="S102" s="443">
        <f t="shared" si="25"/>
        <v>49</v>
      </c>
      <c r="T102" s="440">
        <f t="shared" si="25"/>
        <v>273</v>
      </c>
      <c r="U102" s="441">
        <f t="shared" si="25"/>
        <v>2</v>
      </c>
      <c r="V102" s="441">
        <f t="shared" si="25"/>
        <v>8</v>
      </c>
      <c r="W102" s="441">
        <f t="shared" si="25"/>
        <v>197</v>
      </c>
      <c r="X102" s="441">
        <f t="shared" si="25"/>
        <v>8</v>
      </c>
      <c r="Y102" s="441">
        <f t="shared" si="25"/>
        <v>121</v>
      </c>
      <c r="Z102" s="441">
        <f t="shared" si="25"/>
        <v>87</v>
      </c>
      <c r="AA102" s="441">
        <f t="shared" si="25"/>
        <v>0</v>
      </c>
      <c r="AB102" s="441">
        <f t="shared" si="25"/>
        <v>32</v>
      </c>
      <c r="AC102" s="441">
        <f t="shared" si="25"/>
        <v>39</v>
      </c>
      <c r="AD102" s="441">
        <f t="shared" si="25"/>
        <v>5</v>
      </c>
      <c r="AE102" s="444">
        <f t="shared" si="25"/>
        <v>152</v>
      </c>
    </row>
    <row r="103" spans="1:31" ht="16.5" x14ac:dyDescent="0.3">
      <c r="A103" s="445" t="s">
        <v>159</v>
      </c>
      <c r="B103" s="446" t="s">
        <v>381</v>
      </c>
      <c r="C103" s="401">
        <v>8</v>
      </c>
      <c r="D103" s="402">
        <v>4</v>
      </c>
      <c r="E103" s="402">
        <v>0</v>
      </c>
      <c r="F103" s="402">
        <v>4</v>
      </c>
      <c r="G103" s="402">
        <v>0</v>
      </c>
      <c r="H103" s="402">
        <v>0</v>
      </c>
      <c r="I103" s="403">
        <f t="shared" si="17"/>
        <v>4</v>
      </c>
      <c r="J103" s="404">
        <f t="shared" si="18"/>
        <v>12</v>
      </c>
      <c r="K103" s="404">
        <f t="shared" si="19"/>
        <v>10</v>
      </c>
      <c r="L103" s="402">
        <v>2</v>
      </c>
      <c r="M103" s="402">
        <v>8</v>
      </c>
      <c r="N103" s="402">
        <v>0</v>
      </c>
      <c r="O103" s="402">
        <v>0</v>
      </c>
      <c r="P103" s="402">
        <v>0</v>
      </c>
      <c r="Q103" s="402">
        <v>2</v>
      </c>
      <c r="R103" s="402">
        <v>6</v>
      </c>
      <c r="S103" s="405">
        <f>J103-K103</f>
        <v>2</v>
      </c>
      <c r="T103" s="447">
        <v>13</v>
      </c>
      <c r="U103" s="448">
        <v>1</v>
      </c>
      <c r="V103" s="448">
        <v>1</v>
      </c>
      <c r="W103" s="448">
        <v>1</v>
      </c>
      <c r="X103" s="448">
        <v>0</v>
      </c>
      <c r="Y103" s="448">
        <v>0</v>
      </c>
      <c r="Z103" s="448">
        <v>0</v>
      </c>
      <c r="AA103" s="448">
        <v>0</v>
      </c>
      <c r="AB103" s="448">
        <v>1</v>
      </c>
      <c r="AC103" s="448">
        <v>0</v>
      </c>
      <c r="AD103" s="448">
        <v>0</v>
      </c>
      <c r="AE103" s="449">
        <v>0</v>
      </c>
    </row>
    <row r="104" spans="1:31" ht="16.5" x14ac:dyDescent="0.3">
      <c r="A104" s="450" t="s">
        <v>547</v>
      </c>
      <c r="B104" s="427" t="s">
        <v>382</v>
      </c>
      <c r="C104" s="409">
        <v>3</v>
      </c>
      <c r="D104" s="410">
        <v>35</v>
      </c>
      <c r="E104" s="410">
        <v>4</v>
      </c>
      <c r="F104" s="410">
        <v>31</v>
      </c>
      <c r="G104" s="410">
        <v>0</v>
      </c>
      <c r="H104" s="410">
        <v>1</v>
      </c>
      <c r="I104" s="411">
        <f>D104+H104</f>
        <v>36</v>
      </c>
      <c r="J104" s="412">
        <f t="shared" si="18"/>
        <v>39</v>
      </c>
      <c r="K104" s="412">
        <f t="shared" si="19"/>
        <v>39</v>
      </c>
      <c r="L104" s="410">
        <v>6</v>
      </c>
      <c r="M104" s="410">
        <v>33</v>
      </c>
      <c r="N104" s="410">
        <v>24</v>
      </c>
      <c r="O104" s="410">
        <v>0</v>
      </c>
      <c r="P104" s="410">
        <v>0</v>
      </c>
      <c r="Q104" s="410">
        <v>37</v>
      </c>
      <c r="R104" s="410">
        <v>4</v>
      </c>
      <c r="S104" s="413">
        <f t="shared" si="20"/>
        <v>0</v>
      </c>
      <c r="T104" s="447">
        <v>39</v>
      </c>
      <c r="U104" s="448">
        <v>0</v>
      </c>
      <c r="V104" s="448">
        <v>30</v>
      </c>
      <c r="W104" s="448">
        <v>30</v>
      </c>
      <c r="X104" s="448">
        <v>1</v>
      </c>
      <c r="Y104" s="451" t="s">
        <v>21</v>
      </c>
      <c r="Z104" s="451" t="s">
        <v>21</v>
      </c>
      <c r="AA104" s="451" t="s">
        <v>21</v>
      </c>
      <c r="AB104" s="452">
        <v>29</v>
      </c>
      <c r="AC104" s="451" t="s">
        <v>21</v>
      </c>
      <c r="AD104" s="451" t="s">
        <v>868</v>
      </c>
      <c r="AE104" s="453">
        <v>24</v>
      </c>
    </row>
    <row r="105" spans="1:31" ht="16.5" x14ac:dyDescent="0.25">
      <c r="A105" s="454" t="s">
        <v>383</v>
      </c>
      <c r="B105" s="427" t="s">
        <v>170</v>
      </c>
      <c r="C105" s="409">
        <v>6</v>
      </c>
      <c r="D105" s="410">
        <v>207</v>
      </c>
      <c r="E105" s="410">
        <v>0</v>
      </c>
      <c r="F105" s="410">
        <v>207</v>
      </c>
      <c r="G105" s="410">
        <v>0</v>
      </c>
      <c r="H105" s="410">
        <v>0</v>
      </c>
      <c r="I105" s="411">
        <f t="shared" si="17"/>
        <v>207</v>
      </c>
      <c r="J105" s="412">
        <f t="shared" si="18"/>
        <v>213</v>
      </c>
      <c r="K105" s="412">
        <f t="shared" si="19"/>
        <v>211</v>
      </c>
      <c r="L105" s="410">
        <v>164</v>
      </c>
      <c r="M105" s="410">
        <v>47</v>
      </c>
      <c r="N105" s="410">
        <v>0</v>
      </c>
      <c r="O105" s="410">
        <v>0</v>
      </c>
      <c r="P105" s="410">
        <v>0</v>
      </c>
      <c r="Q105" s="410">
        <v>211</v>
      </c>
      <c r="R105" s="410">
        <v>5</v>
      </c>
      <c r="S105" s="413">
        <f t="shared" si="20"/>
        <v>2</v>
      </c>
      <c r="T105" s="447">
        <v>0</v>
      </c>
      <c r="U105" s="448">
        <v>0</v>
      </c>
      <c r="V105" s="448">
        <v>0</v>
      </c>
      <c r="W105" s="448">
        <v>0</v>
      </c>
      <c r="X105" s="448">
        <v>0</v>
      </c>
      <c r="Y105" s="451" t="s">
        <v>21</v>
      </c>
      <c r="Z105" s="451" t="s">
        <v>21</v>
      </c>
      <c r="AA105" s="451" t="s">
        <v>21</v>
      </c>
      <c r="AB105" s="452">
        <v>0</v>
      </c>
      <c r="AC105" s="451" t="s">
        <v>21</v>
      </c>
      <c r="AD105" s="451" t="s">
        <v>869</v>
      </c>
      <c r="AE105" s="453">
        <v>0</v>
      </c>
    </row>
    <row r="106" spans="1:31" ht="42" x14ac:dyDescent="0.25">
      <c r="A106" s="415" t="s">
        <v>560</v>
      </c>
      <c r="B106" s="455" t="s">
        <v>384</v>
      </c>
      <c r="C106" s="417">
        <v>2</v>
      </c>
      <c r="D106" s="418">
        <v>18</v>
      </c>
      <c r="E106" s="418">
        <v>0</v>
      </c>
      <c r="F106" s="418">
        <v>18</v>
      </c>
      <c r="G106" s="418">
        <v>0</v>
      </c>
      <c r="H106" s="418">
        <v>0</v>
      </c>
      <c r="I106" s="411">
        <f t="shared" si="17"/>
        <v>18</v>
      </c>
      <c r="J106" s="412">
        <f t="shared" si="18"/>
        <v>20</v>
      </c>
      <c r="K106" s="412">
        <f t="shared" si="19"/>
        <v>20</v>
      </c>
      <c r="L106" s="418">
        <v>19</v>
      </c>
      <c r="M106" s="418">
        <v>1</v>
      </c>
      <c r="N106" s="418">
        <v>0</v>
      </c>
      <c r="O106" s="418">
        <v>0</v>
      </c>
      <c r="P106" s="418">
        <v>0</v>
      </c>
      <c r="Q106" s="418">
        <v>20</v>
      </c>
      <c r="R106" s="418">
        <v>2</v>
      </c>
      <c r="S106" s="413">
        <f t="shared" si="20"/>
        <v>0</v>
      </c>
      <c r="T106" s="456" t="s">
        <v>21</v>
      </c>
      <c r="U106" s="457" t="s">
        <v>21</v>
      </c>
      <c r="V106" s="457" t="s">
        <v>21</v>
      </c>
      <c r="W106" s="458" t="s">
        <v>21</v>
      </c>
      <c r="X106" s="457" t="s">
        <v>21</v>
      </c>
      <c r="Y106" s="457" t="s">
        <v>21</v>
      </c>
      <c r="Z106" s="457" t="s">
        <v>21</v>
      </c>
      <c r="AA106" s="457" t="s">
        <v>21</v>
      </c>
      <c r="AB106" s="457" t="s">
        <v>21</v>
      </c>
      <c r="AC106" s="457" t="s">
        <v>21</v>
      </c>
      <c r="AD106" s="457" t="s">
        <v>21</v>
      </c>
      <c r="AE106" s="459">
        <v>0</v>
      </c>
    </row>
    <row r="107" spans="1:31" ht="15" x14ac:dyDescent="0.25">
      <c r="A107" s="420" t="s">
        <v>385</v>
      </c>
      <c r="B107" s="455" t="s">
        <v>121</v>
      </c>
      <c r="C107" s="417">
        <v>0</v>
      </c>
      <c r="D107" s="418">
        <v>0</v>
      </c>
      <c r="E107" s="418">
        <v>0</v>
      </c>
      <c r="F107" s="418">
        <v>0</v>
      </c>
      <c r="G107" s="418">
        <v>0</v>
      </c>
      <c r="H107" s="418">
        <v>0</v>
      </c>
      <c r="I107" s="411">
        <f t="shared" si="17"/>
        <v>0</v>
      </c>
      <c r="J107" s="412">
        <f t="shared" si="18"/>
        <v>0</v>
      </c>
      <c r="K107" s="412">
        <f t="shared" si="19"/>
        <v>0</v>
      </c>
      <c r="L107" s="418">
        <v>0</v>
      </c>
      <c r="M107" s="418">
        <v>0</v>
      </c>
      <c r="N107" s="418">
        <v>0</v>
      </c>
      <c r="O107" s="418">
        <v>0</v>
      </c>
      <c r="P107" s="418">
        <v>0</v>
      </c>
      <c r="Q107" s="418">
        <v>0</v>
      </c>
      <c r="R107" s="418">
        <v>0</v>
      </c>
      <c r="S107" s="413">
        <f t="shared" si="20"/>
        <v>0</v>
      </c>
      <c r="T107" s="456" t="s">
        <v>21</v>
      </c>
      <c r="U107" s="457" t="s">
        <v>21</v>
      </c>
      <c r="V107" s="457" t="s">
        <v>21</v>
      </c>
      <c r="W107" s="458" t="s">
        <v>21</v>
      </c>
      <c r="X107" s="457" t="s">
        <v>21</v>
      </c>
      <c r="Y107" s="457" t="s">
        <v>21</v>
      </c>
      <c r="Z107" s="457" t="s">
        <v>21</v>
      </c>
      <c r="AA107" s="457" t="s">
        <v>21</v>
      </c>
      <c r="AB107" s="457" t="s">
        <v>21</v>
      </c>
      <c r="AC107" s="457" t="s">
        <v>21</v>
      </c>
      <c r="AD107" s="457" t="s">
        <v>21</v>
      </c>
      <c r="AE107" s="459">
        <v>0</v>
      </c>
    </row>
    <row r="108" spans="1:31" ht="25.5" x14ac:dyDescent="0.25">
      <c r="A108" s="420" t="s">
        <v>548</v>
      </c>
      <c r="B108" s="455" t="s">
        <v>386</v>
      </c>
      <c r="C108" s="417">
        <v>0</v>
      </c>
      <c r="D108" s="418">
        <v>6</v>
      </c>
      <c r="E108" s="418">
        <v>0</v>
      </c>
      <c r="F108" s="418">
        <v>6</v>
      </c>
      <c r="G108" s="418">
        <v>0</v>
      </c>
      <c r="H108" s="418">
        <v>0</v>
      </c>
      <c r="I108" s="411">
        <f t="shared" si="17"/>
        <v>6</v>
      </c>
      <c r="J108" s="412">
        <f t="shared" si="18"/>
        <v>6</v>
      </c>
      <c r="K108" s="412">
        <f t="shared" si="19"/>
        <v>6</v>
      </c>
      <c r="L108" s="418">
        <v>4</v>
      </c>
      <c r="M108" s="418">
        <v>2</v>
      </c>
      <c r="N108" s="418">
        <v>0</v>
      </c>
      <c r="O108" s="418">
        <v>0</v>
      </c>
      <c r="P108" s="418">
        <v>0</v>
      </c>
      <c r="Q108" s="418">
        <v>6</v>
      </c>
      <c r="R108" s="418">
        <v>0</v>
      </c>
      <c r="S108" s="413">
        <f t="shared" si="20"/>
        <v>0</v>
      </c>
      <c r="T108" s="456" t="s">
        <v>21</v>
      </c>
      <c r="U108" s="457" t="s">
        <v>21</v>
      </c>
      <c r="V108" s="457" t="s">
        <v>21</v>
      </c>
      <c r="W108" s="458" t="s">
        <v>21</v>
      </c>
      <c r="X108" s="457" t="s">
        <v>21</v>
      </c>
      <c r="Y108" s="457" t="s">
        <v>21</v>
      </c>
      <c r="Z108" s="457" t="s">
        <v>21</v>
      </c>
      <c r="AA108" s="457" t="s">
        <v>21</v>
      </c>
      <c r="AB108" s="457" t="s">
        <v>21</v>
      </c>
      <c r="AC108" s="457" t="s">
        <v>21</v>
      </c>
      <c r="AD108" s="457" t="s">
        <v>21</v>
      </c>
      <c r="AE108" s="459">
        <v>0</v>
      </c>
    </row>
    <row r="109" spans="1:31" ht="15" x14ac:dyDescent="0.25">
      <c r="A109" s="420" t="s">
        <v>549</v>
      </c>
      <c r="B109" s="455" t="s">
        <v>123</v>
      </c>
      <c r="C109" s="417">
        <v>0</v>
      </c>
      <c r="D109" s="418">
        <v>1</v>
      </c>
      <c r="E109" s="418">
        <v>0</v>
      </c>
      <c r="F109" s="418">
        <v>1</v>
      </c>
      <c r="G109" s="418">
        <v>0</v>
      </c>
      <c r="H109" s="418">
        <v>0</v>
      </c>
      <c r="I109" s="411">
        <f t="shared" si="17"/>
        <v>1</v>
      </c>
      <c r="J109" s="412">
        <f t="shared" si="18"/>
        <v>1</v>
      </c>
      <c r="K109" s="412">
        <f t="shared" si="19"/>
        <v>1</v>
      </c>
      <c r="L109" s="418">
        <v>1</v>
      </c>
      <c r="M109" s="418">
        <v>0</v>
      </c>
      <c r="N109" s="418">
        <v>0</v>
      </c>
      <c r="O109" s="418">
        <v>0</v>
      </c>
      <c r="P109" s="418">
        <v>0</v>
      </c>
      <c r="Q109" s="418">
        <v>1</v>
      </c>
      <c r="R109" s="418">
        <v>0</v>
      </c>
      <c r="S109" s="413">
        <f t="shared" si="20"/>
        <v>0</v>
      </c>
      <c r="T109" s="456" t="s">
        <v>869</v>
      </c>
      <c r="U109" s="457" t="s">
        <v>869</v>
      </c>
      <c r="V109" s="457" t="s">
        <v>869</v>
      </c>
      <c r="W109" s="457" t="s">
        <v>869</v>
      </c>
      <c r="X109" s="457" t="s">
        <v>21</v>
      </c>
      <c r="Y109" s="457" t="s">
        <v>21</v>
      </c>
      <c r="Z109" s="457" t="s">
        <v>21</v>
      </c>
      <c r="AA109" s="457" t="s">
        <v>21</v>
      </c>
      <c r="AB109" s="460"/>
      <c r="AC109" s="457" t="s">
        <v>21</v>
      </c>
      <c r="AD109" s="460"/>
      <c r="AE109" s="459"/>
    </row>
    <row r="110" spans="1:31" ht="15" x14ac:dyDescent="0.25">
      <c r="A110" s="420" t="s">
        <v>550</v>
      </c>
      <c r="B110" s="455" t="s">
        <v>387</v>
      </c>
      <c r="C110" s="417">
        <v>0</v>
      </c>
      <c r="D110" s="418">
        <v>2</v>
      </c>
      <c r="E110" s="418">
        <v>0</v>
      </c>
      <c r="F110" s="418">
        <v>2</v>
      </c>
      <c r="G110" s="418">
        <v>0</v>
      </c>
      <c r="H110" s="418">
        <v>0</v>
      </c>
      <c r="I110" s="411">
        <f t="shared" si="17"/>
        <v>2</v>
      </c>
      <c r="J110" s="412">
        <f t="shared" si="18"/>
        <v>2</v>
      </c>
      <c r="K110" s="412">
        <f t="shared" si="19"/>
        <v>2</v>
      </c>
      <c r="L110" s="418">
        <v>2</v>
      </c>
      <c r="M110" s="418">
        <v>0</v>
      </c>
      <c r="N110" s="418">
        <v>0</v>
      </c>
      <c r="O110" s="418">
        <v>0</v>
      </c>
      <c r="P110" s="418">
        <v>0</v>
      </c>
      <c r="Q110" s="418">
        <v>2</v>
      </c>
      <c r="R110" s="418">
        <v>0</v>
      </c>
      <c r="S110" s="413">
        <f t="shared" si="20"/>
        <v>0</v>
      </c>
      <c r="T110" s="456" t="s">
        <v>869</v>
      </c>
      <c r="U110" s="457" t="s">
        <v>869</v>
      </c>
      <c r="V110" s="457" t="s">
        <v>869</v>
      </c>
      <c r="W110" s="457" t="s">
        <v>869</v>
      </c>
      <c r="X110" s="457" t="s">
        <v>21</v>
      </c>
      <c r="Y110" s="457" t="s">
        <v>21</v>
      </c>
      <c r="Z110" s="457" t="s">
        <v>21</v>
      </c>
      <c r="AA110" s="457" t="s">
        <v>21</v>
      </c>
      <c r="AB110" s="460">
        <v>0</v>
      </c>
      <c r="AC110" s="457" t="s">
        <v>21</v>
      </c>
      <c r="AD110" s="460">
        <v>0</v>
      </c>
      <c r="AE110" s="459">
        <v>0</v>
      </c>
    </row>
    <row r="111" spans="1:31" ht="20.25" customHeight="1" thickBot="1" x14ac:dyDescent="0.3">
      <c r="A111" s="454" t="s">
        <v>388</v>
      </c>
      <c r="B111" s="427" t="s">
        <v>190</v>
      </c>
      <c r="C111" s="432">
        <v>4</v>
      </c>
      <c r="D111" s="433">
        <v>144</v>
      </c>
      <c r="E111" s="433">
        <v>0</v>
      </c>
      <c r="F111" s="433">
        <v>144</v>
      </c>
      <c r="G111" s="433">
        <v>0</v>
      </c>
      <c r="H111" s="433">
        <v>0</v>
      </c>
      <c r="I111" s="434">
        <f t="shared" si="17"/>
        <v>144</v>
      </c>
      <c r="J111" s="435">
        <f t="shared" si="18"/>
        <v>148</v>
      </c>
      <c r="K111" s="435">
        <f t="shared" si="19"/>
        <v>143</v>
      </c>
      <c r="L111" s="433">
        <v>126</v>
      </c>
      <c r="M111" s="433">
        <v>17</v>
      </c>
      <c r="N111" s="433">
        <v>0</v>
      </c>
      <c r="O111" s="433">
        <v>0</v>
      </c>
      <c r="P111" s="433">
        <v>0</v>
      </c>
      <c r="Q111" s="433">
        <v>140</v>
      </c>
      <c r="R111" s="433">
        <v>15</v>
      </c>
      <c r="S111" s="436">
        <f t="shared" si="20"/>
        <v>5</v>
      </c>
      <c r="T111" s="461" t="s">
        <v>21</v>
      </c>
      <c r="U111" s="462" t="s">
        <v>21</v>
      </c>
      <c r="V111" s="462" t="s">
        <v>21</v>
      </c>
      <c r="W111" s="463" t="s">
        <v>21</v>
      </c>
      <c r="X111" s="462" t="s">
        <v>21</v>
      </c>
      <c r="Y111" s="462" t="s">
        <v>21</v>
      </c>
      <c r="Z111" s="462" t="s">
        <v>21</v>
      </c>
      <c r="AA111" s="462" t="s">
        <v>21</v>
      </c>
      <c r="AB111" s="462" t="s">
        <v>21</v>
      </c>
      <c r="AC111" s="462" t="s">
        <v>21</v>
      </c>
      <c r="AD111" s="462" t="s">
        <v>21</v>
      </c>
      <c r="AE111" s="464">
        <v>0</v>
      </c>
    </row>
    <row r="112" spans="1:31" ht="16.5" thickBot="1" x14ac:dyDescent="0.3">
      <c r="A112" s="702" t="s">
        <v>389</v>
      </c>
      <c r="B112" s="703"/>
      <c r="C112" s="465">
        <f>C111+C105</f>
        <v>10</v>
      </c>
      <c r="D112" s="442">
        <f t="shared" ref="D112:AE112" si="26">D111+D105</f>
        <v>351</v>
      </c>
      <c r="E112" s="441">
        <f t="shared" si="26"/>
        <v>0</v>
      </c>
      <c r="F112" s="441">
        <f t="shared" si="26"/>
        <v>351</v>
      </c>
      <c r="G112" s="441">
        <f t="shared" si="26"/>
        <v>0</v>
      </c>
      <c r="H112" s="441">
        <f t="shared" si="26"/>
        <v>0</v>
      </c>
      <c r="I112" s="442">
        <f t="shared" si="26"/>
        <v>351</v>
      </c>
      <c r="J112" s="442">
        <f t="shared" si="26"/>
        <v>361</v>
      </c>
      <c r="K112" s="442">
        <f t="shared" si="26"/>
        <v>354</v>
      </c>
      <c r="L112" s="441">
        <f t="shared" si="26"/>
        <v>290</v>
      </c>
      <c r="M112" s="441">
        <f t="shared" si="26"/>
        <v>64</v>
      </c>
      <c r="N112" s="441">
        <f t="shared" si="26"/>
        <v>0</v>
      </c>
      <c r="O112" s="441">
        <f t="shared" si="26"/>
        <v>0</v>
      </c>
      <c r="P112" s="441">
        <f t="shared" si="26"/>
        <v>0</v>
      </c>
      <c r="Q112" s="441">
        <f t="shared" si="26"/>
        <v>351</v>
      </c>
      <c r="R112" s="441">
        <f t="shared" si="26"/>
        <v>20</v>
      </c>
      <c r="S112" s="442">
        <f t="shared" si="26"/>
        <v>7</v>
      </c>
      <c r="T112" s="466" t="s">
        <v>21</v>
      </c>
      <c r="U112" s="466" t="s">
        <v>21</v>
      </c>
      <c r="V112" s="466" t="s">
        <v>21</v>
      </c>
      <c r="W112" s="466" t="s">
        <v>21</v>
      </c>
      <c r="X112" s="466" t="s">
        <v>21</v>
      </c>
      <c r="Y112" s="466" t="s">
        <v>21</v>
      </c>
      <c r="Z112" s="466" t="s">
        <v>21</v>
      </c>
      <c r="AA112" s="466" t="s">
        <v>21</v>
      </c>
      <c r="AB112" s="466" t="s">
        <v>21</v>
      </c>
      <c r="AC112" s="466" t="s">
        <v>21</v>
      </c>
      <c r="AD112" s="466" t="s">
        <v>21</v>
      </c>
      <c r="AE112" s="443">
        <f t="shared" si="26"/>
        <v>0</v>
      </c>
    </row>
    <row r="113" spans="1:29" x14ac:dyDescent="0.2">
      <c r="A113" s="467"/>
      <c r="B113" s="468"/>
      <c r="C113" s="469"/>
      <c r="D113" s="469"/>
      <c r="E113" s="469"/>
      <c r="F113" s="469"/>
      <c r="I113" s="470"/>
      <c r="J113" s="469"/>
      <c r="K113" s="469"/>
      <c r="L113" s="469"/>
      <c r="M113" s="469"/>
      <c r="N113" s="469"/>
      <c r="O113" s="469"/>
      <c r="P113" s="469"/>
      <c r="Q113" s="469"/>
      <c r="R113" s="471"/>
      <c r="S113" s="471"/>
      <c r="T113" s="471"/>
      <c r="U113" s="471"/>
      <c r="V113" s="471"/>
      <c r="W113" s="471"/>
      <c r="X113" s="471"/>
      <c r="Y113" s="471"/>
      <c r="Z113" s="471"/>
      <c r="AA113" s="471"/>
      <c r="AB113" s="471" t="s">
        <v>161</v>
      </c>
      <c r="AC113" s="471"/>
    </row>
    <row r="114" spans="1:29" ht="12.75" customHeight="1" x14ac:dyDescent="0.2">
      <c r="A114" s="472" t="s">
        <v>118</v>
      </c>
      <c r="B114" s="473"/>
      <c r="C114" s="469"/>
      <c r="D114" s="469"/>
      <c r="E114" s="469"/>
      <c r="F114" s="469"/>
      <c r="G114" s="469"/>
      <c r="H114" s="469"/>
      <c r="I114" s="469"/>
      <c r="J114" s="469"/>
      <c r="K114" s="469"/>
      <c r="L114" s="469"/>
      <c r="M114" s="469"/>
      <c r="N114" s="474"/>
      <c r="O114" s="474"/>
      <c r="P114" s="469"/>
      <c r="Q114" s="471"/>
      <c r="R114" s="471"/>
      <c r="S114" s="471"/>
      <c r="T114" s="471"/>
      <c r="U114" s="471"/>
      <c r="V114" s="471"/>
      <c r="W114" s="471"/>
      <c r="X114" s="471"/>
      <c r="Y114" s="471"/>
      <c r="Z114" s="471"/>
      <c r="AA114" s="471"/>
      <c r="AB114" s="471"/>
    </row>
    <row r="115" spans="1:29" x14ac:dyDescent="0.2">
      <c r="A115" s="704"/>
      <c r="B115" s="706" t="s">
        <v>78</v>
      </c>
      <c r="C115" s="708" t="s">
        <v>162</v>
      </c>
      <c r="D115" s="708" t="s">
        <v>163</v>
      </c>
      <c r="E115" s="694" t="s">
        <v>164</v>
      </c>
      <c r="F115" s="696" t="s">
        <v>0</v>
      </c>
      <c r="G115" s="697"/>
      <c r="H115" s="697"/>
      <c r="I115" s="697"/>
      <c r="J115" s="697"/>
      <c r="K115" s="697"/>
      <c r="L115" s="697"/>
      <c r="M115" s="698"/>
      <c r="N115" s="699" t="s">
        <v>165</v>
      </c>
      <c r="O115" s="469"/>
      <c r="P115" s="469"/>
      <c r="Q115" s="471"/>
      <c r="R115" s="471"/>
      <c r="S115" s="471"/>
      <c r="T115" s="471"/>
      <c r="U115" s="471"/>
      <c r="V115" s="471"/>
      <c r="W115" s="471"/>
      <c r="X115" s="471"/>
      <c r="Y115" s="471"/>
      <c r="Z115" s="471"/>
      <c r="AA115" s="471"/>
      <c r="AB115" s="471"/>
    </row>
    <row r="116" spans="1:29" ht="116.25" customHeight="1" x14ac:dyDescent="0.2">
      <c r="A116" s="705"/>
      <c r="B116" s="707"/>
      <c r="C116" s="709"/>
      <c r="D116" s="709"/>
      <c r="E116" s="695"/>
      <c r="F116" s="475" t="s">
        <v>136</v>
      </c>
      <c r="G116" s="476" t="s">
        <v>166</v>
      </c>
      <c r="H116" s="476" t="s">
        <v>167</v>
      </c>
      <c r="I116" s="476" t="s">
        <v>168</v>
      </c>
      <c r="J116" s="476" t="s">
        <v>169</v>
      </c>
      <c r="K116" s="477" t="s">
        <v>808</v>
      </c>
      <c r="L116" s="477" t="s">
        <v>809</v>
      </c>
      <c r="M116" s="477" t="s">
        <v>810</v>
      </c>
      <c r="N116" s="700"/>
      <c r="O116" s="469"/>
      <c r="P116" s="469"/>
      <c r="Q116" s="471"/>
      <c r="R116" s="471"/>
      <c r="S116" s="471"/>
      <c r="T116" s="471"/>
      <c r="U116" s="471"/>
      <c r="V116" s="471"/>
      <c r="W116" s="471"/>
      <c r="X116" s="471"/>
      <c r="Y116" s="471"/>
      <c r="Z116" s="471"/>
      <c r="AA116" s="471"/>
      <c r="AB116" s="471"/>
    </row>
    <row r="117" spans="1:29" x14ac:dyDescent="0.2">
      <c r="A117" s="478" t="s">
        <v>48</v>
      </c>
      <c r="B117" s="478" t="s">
        <v>49</v>
      </c>
      <c r="C117" s="479">
        <v>1</v>
      </c>
      <c r="D117" s="479">
        <v>2</v>
      </c>
      <c r="E117" s="479">
        <v>3</v>
      </c>
      <c r="F117" s="479">
        <v>4</v>
      </c>
      <c r="G117" s="479">
        <v>5</v>
      </c>
      <c r="H117" s="479">
        <v>6</v>
      </c>
      <c r="I117" s="479">
        <v>7</v>
      </c>
      <c r="J117" s="479">
        <v>8</v>
      </c>
      <c r="K117" s="479">
        <v>9</v>
      </c>
      <c r="L117" s="479">
        <v>10</v>
      </c>
      <c r="M117" s="479">
        <v>11</v>
      </c>
      <c r="N117" s="479">
        <v>12</v>
      </c>
      <c r="O117" s="474"/>
      <c r="P117" s="474"/>
      <c r="Q117" s="474"/>
      <c r="R117" s="474"/>
      <c r="S117" s="474"/>
      <c r="T117" s="474"/>
      <c r="U117" s="474"/>
      <c r="V117" s="474"/>
      <c r="W117" s="474"/>
      <c r="X117" s="474"/>
      <c r="Y117" s="474"/>
      <c r="Z117" s="474"/>
      <c r="AA117" s="474"/>
      <c r="AB117" s="474"/>
    </row>
    <row r="118" spans="1:29" x14ac:dyDescent="0.2">
      <c r="A118" s="480" t="s">
        <v>390</v>
      </c>
      <c r="B118" s="481" t="s">
        <v>391</v>
      </c>
      <c r="C118" s="482">
        <v>32</v>
      </c>
      <c r="D118" s="482">
        <v>178</v>
      </c>
      <c r="E118" s="483">
        <f>C118+D118</f>
        <v>210</v>
      </c>
      <c r="F118" s="483">
        <f>G118+H118+I118+J118+K118+L118+M118</f>
        <v>141</v>
      </c>
      <c r="G118" s="482">
        <v>34</v>
      </c>
      <c r="H118" s="482">
        <v>4</v>
      </c>
      <c r="I118" s="482">
        <v>39</v>
      </c>
      <c r="J118" s="482">
        <v>23</v>
      </c>
      <c r="K118" s="482">
        <v>27</v>
      </c>
      <c r="L118" s="482">
        <v>9</v>
      </c>
      <c r="M118" s="482">
        <v>5</v>
      </c>
      <c r="N118" s="483">
        <f>E118-F118</f>
        <v>69</v>
      </c>
      <c r="O118" s="484"/>
      <c r="P118" s="484"/>
      <c r="Q118" s="474"/>
      <c r="R118" s="474"/>
      <c r="S118" s="474"/>
      <c r="T118" s="474"/>
      <c r="U118" s="474"/>
      <c r="V118" s="474"/>
      <c r="W118" s="474"/>
      <c r="X118" s="474"/>
      <c r="Y118" s="474"/>
      <c r="Z118" s="474"/>
      <c r="AA118" s="474"/>
      <c r="AB118" s="474"/>
    </row>
    <row r="119" spans="1:29" x14ac:dyDescent="0.2">
      <c r="A119" s="485" t="s">
        <v>431</v>
      </c>
      <c r="B119" s="486" t="s">
        <v>392</v>
      </c>
      <c r="C119" s="482">
        <v>21</v>
      </c>
      <c r="D119" s="482">
        <v>102</v>
      </c>
      <c r="E119" s="483">
        <f t="shared" ref="E119:E139" si="27">C119+D119</f>
        <v>123</v>
      </c>
      <c r="F119" s="483">
        <f t="shared" ref="F119:F139" si="28">G119+H119+I119+J119+K119+L119+M119</f>
        <v>78</v>
      </c>
      <c r="G119" s="482">
        <v>24</v>
      </c>
      <c r="H119" s="482">
        <v>4</v>
      </c>
      <c r="I119" s="482">
        <v>28</v>
      </c>
      <c r="J119" s="482">
        <v>22</v>
      </c>
      <c r="K119" s="482">
        <v>0</v>
      </c>
      <c r="L119" s="482">
        <v>0</v>
      </c>
      <c r="M119" s="482">
        <v>0</v>
      </c>
      <c r="N119" s="487">
        <f t="shared" ref="N119:N139" si="29">E119-F119</f>
        <v>45</v>
      </c>
      <c r="O119" s="470"/>
      <c r="P119" s="470"/>
      <c r="Q119" s="471"/>
      <c r="R119" s="471"/>
      <c r="S119" s="471"/>
      <c r="T119" s="471"/>
      <c r="U119" s="471"/>
      <c r="V119" s="471"/>
      <c r="W119" s="471"/>
      <c r="X119" s="471"/>
      <c r="Y119" s="471"/>
      <c r="Z119" s="471"/>
      <c r="AA119" s="471"/>
      <c r="AB119" s="471"/>
    </row>
    <row r="120" spans="1:29" x14ac:dyDescent="0.2">
      <c r="A120" s="488" t="s">
        <v>393</v>
      </c>
      <c r="B120" s="486" t="s">
        <v>394</v>
      </c>
      <c r="C120" s="482">
        <v>0</v>
      </c>
      <c r="D120" s="482">
        <v>0</v>
      </c>
      <c r="E120" s="483">
        <f t="shared" si="27"/>
        <v>0</v>
      </c>
      <c r="F120" s="483">
        <f t="shared" si="28"/>
        <v>0</v>
      </c>
      <c r="G120" s="482">
        <v>0</v>
      </c>
      <c r="H120" s="482">
        <v>0</v>
      </c>
      <c r="I120" s="482">
        <v>0</v>
      </c>
      <c r="J120" s="482">
        <v>0</v>
      </c>
      <c r="K120" s="482">
        <v>0</v>
      </c>
      <c r="L120" s="482">
        <v>0</v>
      </c>
      <c r="M120" s="482">
        <v>0</v>
      </c>
      <c r="N120" s="487">
        <f t="shared" si="29"/>
        <v>0</v>
      </c>
      <c r="O120" s="484"/>
      <c r="P120" s="484"/>
      <c r="Q120" s="489"/>
      <c r="R120" s="489"/>
      <c r="S120" s="489"/>
      <c r="T120" s="489"/>
      <c r="U120" s="489"/>
      <c r="V120" s="489"/>
      <c r="W120" s="489"/>
      <c r="X120" s="489"/>
      <c r="Y120" s="489"/>
      <c r="Z120" s="489"/>
      <c r="AA120" s="489"/>
      <c r="AB120" s="489"/>
    </row>
    <row r="121" spans="1:29" x14ac:dyDescent="0.2">
      <c r="A121" s="488" t="s">
        <v>395</v>
      </c>
      <c r="B121" s="486" t="s">
        <v>396</v>
      </c>
      <c r="C121" s="482">
        <v>0</v>
      </c>
      <c r="D121" s="482">
        <v>0</v>
      </c>
      <c r="E121" s="483">
        <f t="shared" si="27"/>
        <v>0</v>
      </c>
      <c r="F121" s="483">
        <f t="shared" si="28"/>
        <v>0</v>
      </c>
      <c r="G121" s="482">
        <v>0</v>
      </c>
      <c r="H121" s="482">
        <v>0</v>
      </c>
      <c r="I121" s="482">
        <v>0</v>
      </c>
      <c r="J121" s="482">
        <v>0</v>
      </c>
      <c r="K121" s="482">
        <v>0</v>
      </c>
      <c r="L121" s="482">
        <v>0</v>
      </c>
      <c r="M121" s="482">
        <v>0</v>
      </c>
      <c r="N121" s="487">
        <f t="shared" si="29"/>
        <v>0</v>
      </c>
      <c r="O121" s="484"/>
      <c r="P121" s="484"/>
      <c r="Q121" s="489"/>
      <c r="R121" s="489"/>
      <c r="S121" s="489"/>
      <c r="T121" s="489"/>
      <c r="U121" s="489"/>
      <c r="V121" s="489"/>
      <c r="W121" s="489"/>
      <c r="X121" s="489"/>
      <c r="Y121" s="489"/>
      <c r="Z121" s="489"/>
      <c r="AA121" s="489"/>
      <c r="AB121" s="489"/>
    </row>
    <row r="122" spans="1:29" x14ac:dyDescent="0.2">
      <c r="A122" s="488" t="s">
        <v>397</v>
      </c>
      <c r="B122" s="486" t="s">
        <v>398</v>
      </c>
      <c r="C122" s="482">
        <v>0</v>
      </c>
      <c r="D122" s="482">
        <v>7</v>
      </c>
      <c r="E122" s="483">
        <f t="shared" si="27"/>
        <v>7</v>
      </c>
      <c r="F122" s="483">
        <f t="shared" si="28"/>
        <v>3</v>
      </c>
      <c r="G122" s="482">
        <v>1</v>
      </c>
      <c r="H122" s="482">
        <v>0</v>
      </c>
      <c r="I122" s="482">
        <v>2</v>
      </c>
      <c r="J122" s="482">
        <v>0</v>
      </c>
      <c r="K122" s="482">
        <v>0</v>
      </c>
      <c r="L122" s="482">
        <v>0</v>
      </c>
      <c r="M122" s="482">
        <v>0</v>
      </c>
      <c r="N122" s="487">
        <f t="shared" si="29"/>
        <v>4</v>
      </c>
      <c r="O122" s="484"/>
      <c r="P122" s="484"/>
      <c r="Q122" s="489"/>
      <c r="R122" s="489"/>
      <c r="S122" s="489"/>
      <c r="T122" s="489"/>
      <c r="U122" s="489"/>
      <c r="V122" s="489"/>
      <c r="W122" s="489"/>
      <c r="X122" s="489"/>
      <c r="Y122" s="489"/>
      <c r="Z122" s="489"/>
      <c r="AA122" s="489"/>
      <c r="AB122" s="489"/>
    </row>
    <row r="123" spans="1:29" x14ac:dyDescent="0.2">
      <c r="A123" s="488" t="s">
        <v>399</v>
      </c>
      <c r="B123" s="486" t="s">
        <v>400</v>
      </c>
      <c r="C123" s="482">
        <v>0</v>
      </c>
      <c r="D123" s="482">
        <v>0</v>
      </c>
      <c r="E123" s="483">
        <f t="shared" si="27"/>
        <v>0</v>
      </c>
      <c r="F123" s="483">
        <f t="shared" si="28"/>
        <v>0</v>
      </c>
      <c r="G123" s="482">
        <v>0</v>
      </c>
      <c r="H123" s="482">
        <v>0</v>
      </c>
      <c r="I123" s="482">
        <v>0</v>
      </c>
      <c r="J123" s="482">
        <v>0</v>
      </c>
      <c r="K123" s="482">
        <v>0</v>
      </c>
      <c r="L123" s="482">
        <v>0</v>
      </c>
      <c r="M123" s="482">
        <v>0</v>
      </c>
      <c r="N123" s="487">
        <f t="shared" si="29"/>
        <v>0</v>
      </c>
      <c r="O123" s="484"/>
      <c r="P123" s="484"/>
      <c r="Q123" s="489"/>
      <c r="R123" s="489"/>
      <c r="S123" s="489"/>
      <c r="T123" s="489"/>
      <c r="U123" s="489"/>
      <c r="V123" s="489"/>
      <c r="W123" s="489"/>
      <c r="X123" s="489"/>
      <c r="Y123" s="489"/>
      <c r="Z123" s="489"/>
      <c r="AA123" s="489"/>
      <c r="AB123" s="489"/>
    </row>
    <row r="124" spans="1:29" x14ac:dyDescent="0.2">
      <c r="A124" s="488" t="s">
        <v>401</v>
      </c>
      <c r="B124" s="486" t="s">
        <v>402</v>
      </c>
      <c r="C124" s="482">
        <v>1</v>
      </c>
      <c r="D124" s="482">
        <v>1</v>
      </c>
      <c r="E124" s="483">
        <f t="shared" si="27"/>
        <v>2</v>
      </c>
      <c r="F124" s="483">
        <f t="shared" si="28"/>
        <v>2</v>
      </c>
      <c r="G124" s="482">
        <v>0</v>
      </c>
      <c r="H124" s="482">
        <v>0</v>
      </c>
      <c r="I124" s="482">
        <v>1</v>
      </c>
      <c r="J124" s="482">
        <v>1</v>
      </c>
      <c r="K124" s="482">
        <v>0</v>
      </c>
      <c r="L124" s="482">
        <v>0</v>
      </c>
      <c r="M124" s="482">
        <v>0</v>
      </c>
      <c r="N124" s="487">
        <f t="shared" si="29"/>
        <v>0</v>
      </c>
      <c r="O124" s="484"/>
      <c r="P124" s="484"/>
      <c r="Q124" s="489"/>
      <c r="R124" s="489"/>
      <c r="S124" s="489"/>
      <c r="T124" s="489"/>
      <c r="U124" s="489"/>
      <c r="V124" s="489"/>
      <c r="W124" s="489"/>
      <c r="X124" s="489"/>
      <c r="Y124" s="489"/>
      <c r="Z124" s="489"/>
      <c r="AA124" s="489"/>
      <c r="AB124" s="489"/>
    </row>
    <row r="125" spans="1:29" x14ac:dyDescent="0.2">
      <c r="A125" s="488" t="s">
        <v>403</v>
      </c>
      <c r="B125" s="486" t="s">
        <v>404</v>
      </c>
      <c r="C125" s="482">
        <v>0</v>
      </c>
      <c r="D125" s="482">
        <v>0</v>
      </c>
      <c r="E125" s="483">
        <f t="shared" si="27"/>
        <v>0</v>
      </c>
      <c r="F125" s="483">
        <f t="shared" si="28"/>
        <v>0</v>
      </c>
      <c r="G125" s="482">
        <v>0</v>
      </c>
      <c r="H125" s="482">
        <v>0</v>
      </c>
      <c r="I125" s="482">
        <v>0</v>
      </c>
      <c r="J125" s="482">
        <v>0</v>
      </c>
      <c r="K125" s="482">
        <v>0</v>
      </c>
      <c r="L125" s="482">
        <v>0</v>
      </c>
      <c r="M125" s="482">
        <v>0</v>
      </c>
      <c r="N125" s="487">
        <f t="shared" si="29"/>
        <v>0</v>
      </c>
      <c r="O125" s="484"/>
      <c r="P125" s="484"/>
      <c r="Q125" s="489"/>
      <c r="R125" s="489"/>
      <c r="S125" s="489"/>
      <c r="T125" s="489"/>
      <c r="U125" s="489"/>
      <c r="V125" s="489"/>
      <c r="W125" s="489"/>
      <c r="X125" s="489"/>
      <c r="Y125" s="489"/>
      <c r="Z125" s="489"/>
      <c r="AA125" s="489"/>
      <c r="AB125" s="489"/>
    </row>
    <row r="126" spans="1:29" x14ac:dyDescent="0.2">
      <c r="A126" s="488" t="s">
        <v>405</v>
      </c>
      <c r="B126" s="486" t="s">
        <v>406</v>
      </c>
      <c r="C126" s="482">
        <v>0</v>
      </c>
      <c r="D126" s="482">
        <v>0</v>
      </c>
      <c r="E126" s="483">
        <f t="shared" si="27"/>
        <v>0</v>
      </c>
      <c r="F126" s="483">
        <f t="shared" si="28"/>
        <v>0</v>
      </c>
      <c r="G126" s="482">
        <v>0</v>
      </c>
      <c r="H126" s="482">
        <v>0</v>
      </c>
      <c r="I126" s="482">
        <v>0</v>
      </c>
      <c r="J126" s="482">
        <v>0</v>
      </c>
      <c r="K126" s="482">
        <v>0</v>
      </c>
      <c r="L126" s="482">
        <v>0</v>
      </c>
      <c r="M126" s="482">
        <v>0</v>
      </c>
      <c r="N126" s="487">
        <f t="shared" si="29"/>
        <v>0</v>
      </c>
      <c r="O126" s="484"/>
      <c r="P126" s="484"/>
      <c r="Q126" s="489"/>
      <c r="R126" s="489"/>
      <c r="S126" s="489"/>
      <c r="T126" s="489"/>
      <c r="U126" s="489"/>
      <c r="V126" s="489"/>
      <c r="W126" s="489"/>
      <c r="X126" s="489"/>
      <c r="Y126" s="489"/>
      <c r="Z126" s="489"/>
      <c r="AA126" s="489"/>
      <c r="AB126" s="489"/>
    </row>
    <row r="127" spans="1:29" x14ac:dyDescent="0.2">
      <c r="A127" s="488" t="s">
        <v>407</v>
      </c>
      <c r="B127" s="486" t="s">
        <v>408</v>
      </c>
      <c r="C127" s="482">
        <v>0</v>
      </c>
      <c r="D127" s="482">
        <v>0</v>
      </c>
      <c r="E127" s="483">
        <f t="shared" si="27"/>
        <v>0</v>
      </c>
      <c r="F127" s="483">
        <f t="shared" si="28"/>
        <v>0</v>
      </c>
      <c r="G127" s="482">
        <v>0</v>
      </c>
      <c r="H127" s="482">
        <v>0</v>
      </c>
      <c r="I127" s="482">
        <v>0</v>
      </c>
      <c r="J127" s="482">
        <v>0</v>
      </c>
      <c r="K127" s="482">
        <v>0</v>
      </c>
      <c r="L127" s="482">
        <v>0</v>
      </c>
      <c r="M127" s="482">
        <v>0</v>
      </c>
      <c r="N127" s="487">
        <f t="shared" si="29"/>
        <v>0</v>
      </c>
      <c r="O127" s="484"/>
      <c r="P127" s="484"/>
      <c r="Q127" s="489"/>
      <c r="R127" s="489"/>
      <c r="S127" s="489"/>
      <c r="T127" s="489"/>
      <c r="U127" s="489"/>
      <c r="V127" s="489"/>
      <c r="W127" s="489"/>
      <c r="X127" s="489"/>
      <c r="Y127" s="489"/>
      <c r="Z127" s="489"/>
      <c r="AA127" s="489"/>
      <c r="AB127" s="489"/>
    </row>
    <row r="128" spans="1:29" x14ac:dyDescent="0.2">
      <c r="A128" s="488" t="s">
        <v>409</v>
      </c>
      <c r="B128" s="486" t="s">
        <v>410</v>
      </c>
      <c r="C128" s="482">
        <v>0</v>
      </c>
      <c r="D128" s="482">
        <v>1</v>
      </c>
      <c r="E128" s="483">
        <f t="shared" si="27"/>
        <v>1</v>
      </c>
      <c r="F128" s="483">
        <f t="shared" si="28"/>
        <v>1</v>
      </c>
      <c r="G128" s="482">
        <v>1</v>
      </c>
      <c r="H128" s="482">
        <v>0</v>
      </c>
      <c r="I128" s="482">
        <v>0</v>
      </c>
      <c r="J128" s="482">
        <v>0</v>
      </c>
      <c r="K128" s="482">
        <v>0</v>
      </c>
      <c r="L128" s="482">
        <v>0</v>
      </c>
      <c r="M128" s="482">
        <v>0</v>
      </c>
      <c r="N128" s="487">
        <f t="shared" si="29"/>
        <v>0</v>
      </c>
      <c r="O128" s="484"/>
      <c r="P128" s="484"/>
      <c r="Q128" s="489"/>
      <c r="R128" s="489"/>
      <c r="S128" s="489"/>
      <c r="T128" s="489"/>
      <c r="U128" s="489"/>
      <c r="V128" s="489"/>
      <c r="W128" s="489"/>
      <c r="X128" s="489"/>
      <c r="Y128" s="489"/>
      <c r="Z128" s="489"/>
      <c r="AA128" s="489"/>
      <c r="AB128" s="489"/>
    </row>
    <row r="129" spans="1:29" x14ac:dyDescent="0.2">
      <c r="A129" s="488" t="s">
        <v>411</v>
      </c>
      <c r="B129" s="486" t="s">
        <v>412</v>
      </c>
      <c r="C129" s="482">
        <v>0</v>
      </c>
      <c r="D129" s="482">
        <v>0</v>
      </c>
      <c r="E129" s="483">
        <f t="shared" si="27"/>
        <v>0</v>
      </c>
      <c r="F129" s="483">
        <f t="shared" si="28"/>
        <v>0</v>
      </c>
      <c r="G129" s="482">
        <v>0</v>
      </c>
      <c r="H129" s="482">
        <v>0</v>
      </c>
      <c r="I129" s="482">
        <v>0</v>
      </c>
      <c r="J129" s="482">
        <v>0</v>
      </c>
      <c r="K129" s="482">
        <v>0</v>
      </c>
      <c r="L129" s="482">
        <v>0</v>
      </c>
      <c r="M129" s="482">
        <v>0</v>
      </c>
      <c r="N129" s="487">
        <f t="shared" si="29"/>
        <v>0</v>
      </c>
      <c r="O129" s="484"/>
      <c r="P129" s="484"/>
      <c r="Q129" s="489"/>
      <c r="R129" s="489"/>
      <c r="S129" s="489"/>
      <c r="T129" s="489"/>
      <c r="U129" s="489"/>
      <c r="V129" s="489"/>
      <c r="W129" s="489"/>
      <c r="X129" s="489"/>
      <c r="Y129" s="489"/>
      <c r="Z129" s="489"/>
      <c r="AA129" s="489"/>
      <c r="AB129" s="489"/>
    </row>
    <row r="130" spans="1:29" x14ac:dyDescent="0.2">
      <c r="A130" s="488" t="s">
        <v>413</v>
      </c>
      <c r="B130" s="486" t="s">
        <v>414</v>
      </c>
      <c r="C130" s="482">
        <v>0</v>
      </c>
      <c r="D130" s="482">
        <v>0</v>
      </c>
      <c r="E130" s="483">
        <f t="shared" si="27"/>
        <v>0</v>
      </c>
      <c r="F130" s="483">
        <f t="shared" si="28"/>
        <v>0</v>
      </c>
      <c r="G130" s="482">
        <v>0</v>
      </c>
      <c r="H130" s="482">
        <v>0</v>
      </c>
      <c r="I130" s="482">
        <v>0</v>
      </c>
      <c r="J130" s="482">
        <v>0</v>
      </c>
      <c r="K130" s="482">
        <v>0</v>
      </c>
      <c r="L130" s="482">
        <v>0</v>
      </c>
      <c r="M130" s="482">
        <v>0</v>
      </c>
      <c r="N130" s="487">
        <f t="shared" si="29"/>
        <v>0</v>
      </c>
      <c r="O130" s="484"/>
      <c r="P130" s="484"/>
      <c r="Q130" s="489"/>
      <c r="R130" s="489"/>
      <c r="S130" s="489"/>
      <c r="T130" s="489"/>
      <c r="U130" s="489"/>
      <c r="V130" s="489"/>
      <c r="W130" s="489"/>
      <c r="X130" s="489"/>
      <c r="Y130" s="489"/>
      <c r="Z130" s="489"/>
      <c r="AA130" s="489"/>
      <c r="AB130" s="489"/>
    </row>
    <row r="131" spans="1:29" x14ac:dyDescent="0.2">
      <c r="A131" s="488" t="s">
        <v>415</v>
      </c>
      <c r="B131" s="486" t="s">
        <v>416</v>
      </c>
      <c r="C131" s="482">
        <v>0</v>
      </c>
      <c r="D131" s="482">
        <v>0</v>
      </c>
      <c r="E131" s="483">
        <f t="shared" si="27"/>
        <v>0</v>
      </c>
      <c r="F131" s="483">
        <f t="shared" si="28"/>
        <v>0</v>
      </c>
      <c r="G131" s="482">
        <v>0</v>
      </c>
      <c r="H131" s="482">
        <v>0</v>
      </c>
      <c r="I131" s="482">
        <v>0</v>
      </c>
      <c r="J131" s="482">
        <v>0</v>
      </c>
      <c r="K131" s="482">
        <v>0</v>
      </c>
      <c r="L131" s="482">
        <v>0</v>
      </c>
      <c r="M131" s="482">
        <v>0</v>
      </c>
      <c r="N131" s="487">
        <f t="shared" si="29"/>
        <v>0</v>
      </c>
      <c r="O131" s="484"/>
      <c r="P131" s="484"/>
      <c r="Q131" s="489"/>
      <c r="R131" s="489"/>
      <c r="S131" s="489"/>
      <c r="T131" s="489"/>
      <c r="U131" s="489"/>
      <c r="V131" s="489"/>
      <c r="W131" s="489"/>
      <c r="X131" s="489"/>
      <c r="Y131" s="489"/>
      <c r="Z131" s="489"/>
      <c r="AA131" s="489"/>
      <c r="AB131" s="489"/>
    </row>
    <row r="132" spans="1:29" x14ac:dyDescent="0.2">
      <c r="A132" s="488" t="s">
        <v>417</v>
      </c>
      <c r="B132" s="486" t="s">
        <v>182</v>
      </c>
      <c r="C132" s="482">
        <v>0</v>
      </c>
      <c r="D132" s="482">
        <v>0</v>
      </c>
      <c r="E132" s="483">
        <f t="shared" si="27"/>
        <v>0</v>
      </c>
      <c r="F132" s="483">
        <f t="shared" si="28"/>
        <v>0</v>
      </c>
      <c r="G132" s="482">
        <v>0</v>
      </c>
      <c r="H132" s="482">
        <v>0</v>
      </c>
      <c r="I132" s="482">
        <v>0</v>
      </c>
      <c r="J132" s="482">
        <v>0</v>
      </c>
      <c r="K132" s="482">
        <v>0</v>
      </c>
      <c r="L132" s="482">
        <v>0</v>
      </c>
      <c r="M132" s="482">
        <v>0</v>
      </c>
      <c r="N132" s="487">
        <f t="shared" si="29"/>
        <v>0</v>
      </c>
      <c r="O132" s="484"/>
      <c r="P132" s="484"/>
      <c r="Q132" s="489"/>
      <c r="R132" s="489"/>
      <c r="S132" s="489"/>
      <c r="T132" s="489"/>
      <c r="U132" s="489"/>
      <c r="V132" s="489"/>
      <c r="W132" s="489"/>
      <c r="X132" s="489"/>
      <c r="Y132" s="489"/>
      <c r="Z132" s="489"/>
      <c r="AA132" s="489"/>
      <c r="AB132" s="489"/>
    </row>
    <row r="133" spans="1:29" x14ac:dyDescent="0.2">
      <c r="A133" s="488" t="s">
        <v>418</v>
      </c>
      <c r="B133" s="486" t="s">
        <v>419</v>
      </c>
      <c r="C133" s="482">
        <v>0</v>
      </c>
      <c r="D133" s="482">
        <v>0</v>
      </c>
      <c r="E133" s="483">
        <f t="shared" si="27"/>
        <v>0</v>
      </c>
      <c r="F133" s="483">
        <f t="shared" si="28"/>
        <v>0</v>
      </c>
      <c r="G133" s="482">
        <v>0</v>
      </c>
      <c r="H133" s="482">
        <v>0</v>
      </c>
      <c r="I133" s="482">
        <v>0</v>
      </c>
      <c r="J133" s="482">
        <v>0</v>
      </c>
      <c r="K133" s="482">
        <v>0</v>
      </c>
      <c r="L133" s="482">
        <v>0</v>
      </c>
      <c r="M133" s="482">
        <v>0</v>
      </c>
      <c r="N133" s="487">
        <f t="shared" si="29"/>
        <v>0</v>
      </c>
      <c r="O133" s="484"/>
      <c r="P133" s="484"/>
      <c r="Q133" s="489"/>
      <c r="R133" s="489"/>
      <c r="S133" s="489"/>
      <c r="T133" s="489"/>
      <c r="U133" s="489"/>
      <c r="V133" s="489"/>
      <c r="W133" s="489"/>
      <c r="X133" s="489"/>
      <c r="Y133" s="489"/>
      <c r="Z133" s="489"/>
      <c r="AA133" s="489"/>
      <c r="AB133" s="489"/>
    </row>
    <row r="134" spans="1:29" x14ac:dyDescent="0.2">
      <c r="A134" s="488" t="s">
        <v>420</v>
      </c>
      <c r="B134" s="486" t="s">
        <v>421</v>
      </c>
      <c r="C134" s="482">
        <v>1</v>
      </c>
      <c r="D134" s="482">
        <v>4</v>
      </c>
      <c r="E134" s="483">
        <f t="shared" si="27"/>
        <v>5</v>
      </c>
      <c r="F134" s="483">
        <f t="shared" si="28"/>
        <v>3</v>
      </c>
      <c r="G134" s="482">
        <v>1</v>
      </c>
      <c r="H134" s="482">
        <v>0</v>
      </c>
      <c r="I134" s="482">
        <v>2</v>
      </c>
      <c r="J134" s="482">
        <v>0</v>
      </c>
      <c r="K134" s="482">
        <v>0</v>
      </c>
      <c r="L134" s="482">
        <v>0</v>
      </c>
      <c r="M134" s="482">
        <v>0</v>
      </c>
      <c r="N134" s="487">
        <f t="shared" si="29"/>
        <v>2</v>
      </c>
      <c r="O134" s="484"/>
      <c r="P134" s="484"/>
      <c r="Q134" s="489"/>
      <c r="R134" s="489"/>
      <c r="S134" s="489"/>
      <c r="T134" s="489"/>
      <c r="U134" s="489"/>
      <c r="V134" s="489"/>
      <c r="W134" s="489"/>
      <c r="X134" s="489"/>
      <c r="Y134" s="489"/>
      <c r="Z134" s="489"/>
      <c r="AA134" s="489"/>
      <c r="AB134" s="489"/>
    </row>
    <row r="135" spans="1:29" x14ac:dyDescent="0.2">
      <c r="A135" s="488" t="s">
        <v>422</v>
      </c>
      <c r="B135" s="486" t="s">
        <v>423</v>
      </c>
      <c r="C135" s="482">
        <v>1</v>
      </c>
      <c r="D135" s="482">
        <v>1</v>
      </c>
      <c r="E135" s="483">
        <f t="shared" si="27"/>
        <v>2</v>
      </c>
      <c r="F135" s="483">
        <f t="shared" si="28"/>
        <v>1</v>
      </c>
      <c r="G135" s="482">
        <v>0</v>
      </c>
      <c r="H135" s="482">
        <v>0</v>
      </c>
      <c r="I135" s="482">
        <v>1</v>
      </c>
      <c r="J135" s="482">
        <v>0</v>
      </c>
      <c r="K135" s="482">
        <v>0</v>
      </c>
      <c r="L135" s="482">
        <v>0</v>
      </c>
      <c r="M135" s="482">
        <v>0</v>
      </c>
      <c r="N135" s="487">
        <f t="shared" si="29"/>
        <v>1</v>
      </c>
      <c r="O135" s="484"/>
      <c r="P135" s="484"/>
      <c r="Q135" s="489"/>
      <c r="R135" s="489"/>
      <c r="S135" s="489"/>
      <c r="T135" s="489"/>
      <c r="U135" s="489"/>
      <c r="V135" s="489"/>
      <c r="W135" s="489"/>
      <c r="X135" s="489"/>
      <c r="Y135" s="489"/>
      <c r="Z135" s="489"/>
      <c r="AA135" s="489"/>
      <c r="AB135" s="489"/>
    </row>
    <row r="136" spans="1:29" x14ac:dyDescent="0.2">
      <c r="A136" s="488" t="s">
        <v>424</v>
      </c>
      <c r="B136" s="486" t="s">
        <v>184</v>
      </c>
      <c r="C136" s="482">
        <v>0</v>
      </c>
      <c r="D136" s="482">
        <v>0</v>
      </c>
      <c r="E136" s="483">
        <f t="shared" si="27"/>
        <v>0</v>
      </c>
      <c r="F136" s="483">
        <f t="shared" si="28"/>
        <v>0</v>
      </c>
      <c r="G136" s="482">
        <v>0</v>
      </c>
      <c r="H136" s="482">
        <v>0</v>
      </c>
      <c r="I136" s="482">
        <v>0</v>
      </c>
      <c r="J136" s="482">
        <v>0</v>
      </c>
      <c r="K136" s="482">
        <v>0</v>
      </c>
      <c r="L136" s="482">
        <v>0</v>
      </c>
      <c r="M136" s="482">
        <v>0</v>
      </c>
      <c r="N136" s="487">
        <f t="shared" si="29"/>
        <v>0</v>
      </c>
      <c r="O136" s="484"/>
      <c r="P136" s="484"/>
      <c r="Q136" s="489"/>
      <c r="R136" s="489"/>
      <c r="S136" s="489"/>
      <c r="T136" s="489"/>
      <c r="U136" s="489"/>
      <c r="V136" s="489"/>
      <c r="W136" s="489"/>
      <c r="X136" s="489"/>
      <c r="Y136" s="489"/>
      <c r="Z136" s="489"/>
      <c r="AA136" s="489"/>
      <c r="AB136" s="489"/>
    </row>
    <row r="137" spans="1:29" x14ac:dyDescent="0.2">
      <c r="A137" s="488" t="s">
        <v>425</v>
      </c>
      <c r="B137" s="486" t="s">
        <v>426</v>
      </c>
      <c r="C137" s="482">
        <v>0</v>
      </c>
      <c r="D137" s="482">
        <v>0</v>
      </c>
      <c r="E137" s="483">
        <f t="shared" si="27"/>
        <v>0</v>
      </c>
      <c r="F137" s="483">
        <f t="shared" si="28"/>
        <v>0</v>
      </c>
      <c r="G137" s="482">
        <v>0</v>
      </c>
      <c r="H137" s="482">
        <v>0</v>
      </c>
      <c r="I137" s="482">
        <v>0</v>
      </c>
      <c r="J137" s="482">
        <v>0</v>
      </c>
      <c r="K137" s="482">
        <v>0</v>
      </c>
      <c r="L137" s="482">
        <v>0</v>
      </c>
      <c r="M137" s="482">
        <v>0</v>
      </c>
      <c r="N137" s="487">
        <f t="shared" si="29"/>
        <v>0</v>
      </c>
      <c r="O137" s="484"/>
      <c r="P137" s="484"/>
      <c r="Q137" s="489"/>
      <c r="R137" s="489"/>
      <c r="S137" s="489"/>
      <c r="T137" s="489"/>
      <c r="U137" s="489"/>
      <c r="V137" s="489"/>
      <c r="W137" s="489"/>
      <c r="X137" s="489"/>
      <c r="Y137" s="489"/>
      <c r="Z137" s="489"/>
      <c r="AA137" s="489"/>
      <c r="AB137" s="489"/>
    </row>
    <row r="138" spans="1:29" x14ac:dyDescent="0.2">
      <c r="A138" s="488" t="s">
        <v>427</v>
      </c>
      <c r="B138" s="486" t="s">
        <v>428</v>
      </c>
      <c r="C138" s="482">
        <v>0</v>
      </c>
      <c r="D138" s="482">
        <v>41</v>
      </c>
      <c r="E138" s="483">
        <f t="shared" si="27"/>
        <v>41</v>
      </c>
      <c r="F138" s="483">
        <f t="shared" si="28"/>
        <v>41</v>
      </c>
      <c r="G138" s="482">
        <v>0</v>
      </c>
      <c r="H138" s="482">
        <v>0</v>
      </c>
      <c r="I138" s="482">
        <v>0</v>
      </c>
      <c r="J138" s="482">
        <v>0</v>
      </c>
      <c r="K138" s="482">
        <v>27</v>
      </c>
      <c r="L138" s="482">
        <v>9</v>
      </c>
      <c r="M138" s="482">
        <v>5</v>
      </c>
      <c r="N138" s="487">
        <f t="shared" si="29"/>
        <v>0</v>
      </c>
      <c r="O138" s="484"/>
      <c r="P138" s="484"/>
      <c r="Q138" s="489"/>
      <c r="R138" s="489"/>
      <c r="S138" s="489"/>
      <c r="T138" s="489"/>
      <c r="U138" s="489"/>
      <c r="V138" s="489"/>
      <c r="W138" s="489"/>
      <c r="X138" s="489"/>
      <c r="Y138" s="489"/>
      <c r="Z138" s="489"/>
      <c r="AA138" s="489"/>
      <c r="AB138" s="489"/>
    </row>
    <row r="139" spans="1:29" x14ac:dyDescent="0.2">
      <c r="A139" s="488" t="s">
        <v>429</v>
      </c>
      <c r="B139" s="486" t="s">
        <v>430</v>
      </c>
      <c r="C139" s="482">
        <v>0</v>
      </c>
      <c r="D139" s="482">
        <v>3</v>
      </c>
      <c r="E139" s="483">
        <f t="shared" si="27"/>
        <v>3</v>
      </c>
      <c r="F139" s="483">
        <f t="shared" si="28"/>
        <v>1</v>
      </c>
      <c r="G139" s="482">
        <v>1</v>
      </c>
      <c r="H139" s="482">
        <v>0</v>
      </c>
      <c r="I139" s="482">
        <v>0</v>
      </c>
      <c r="J139" s="482">
        <v>0</v>
      </c>
      <c r="K139" s="482">
        <v>0</v>
      </c>
      <c r="L139" s="482">
        <v>0</v>
      </c>
      <c r="M139" s="482">
        <v>0</v>
      </c>
      <c r="N139" s="487">
        <f t="shared" si="29"/>
        <v>2</v>
      </c>
      <c r="O139" s="484"/>
      <c r="P139" s="484"/>
      <c r="Q139" s="489"/>
      <c r="R139" s="489"/>
      <c r="S139" s="489"/>
      <c r="T139" s="489"/>
      <c r="U139" s="489"/>
      <c r="V139" s="489"/>
      <c r="W139" s="489"/>
      <c r="X139" s="489"/>
      <c r="Y139" s="489"/>
      <c r="Z139" s="489"/>
      <c r="AA139" s="489"/>
      <c r="AB139" s="489"/>
    </row>
    <row r="140" spans="1:29" x14ac:dyDescent="0.2">
      <c r="A140" s="467"/>
      <c r="B140" s="490"/>
      <c r="C140" s="491"/>
      <c r="D140" s="491"/>
      <c r="E140" s="491"/>
      <c r="F140" s="474"/>
      <c r="G140" s="474"/>
      <c r="H140" s="491"/>
      <c r="I140" s="491"/>
      <c r="J140" s="491"/>
      <c r="K140" s="491"/>
      <c r="L140" s="491"/>
      <c r="M140" s="491"/>
      <c r="N140" s="484"/>
      <c r="O140" s="484"/>
      <c r="P140" s="484"/>
      <c r="Q140" s="484"/>
      <c r="R140" s="489"/>
      <c r="S140" s="489"/>
      <c r="T140" s="489"/>
      <c r="U140" s="489"/>
      <c r="V140" s="489"/>
      <c r="W140" s="489"/>
      <c r="X140" s="489"/>
      <c r="Y140" s="489"/>
      <c r="Z140" s="489"/>
      <c r="AA140" s="489"/>
      <c r="AB140" s="489"/>
      <c r="AC140" s="489"/>
    </row>
    <row r="141" spans="1:29" x14ac:dyDescent="0.2">
      <c r="A141" s="472" t="s">
        <v>171</v>
      </c>
      <c r="B141" s="492"/>
      <c r="C141" s="484"/>
      <c r="D141" s="484"/>
      <c r="E141" s="484"/>
      <c r="F141" s="493"/>
      <c r="G141" s="493"/>
      <c r="H141" s="484"/>
      <c r="I141" s="484"/>
      <c r="J141" s="484"/>
      <c r="K141" s="484"/>
      <c r="L141" s="484"/>
      <c r="M141" s="484"/>
      <c r="N141" s="484"/>
      <c r="O141" s="484"/>
      <c r="P141" s="484"/>
      <c r="Q141" s="484"/>
      <c r="R141" s="489"/>
      <c r="S141" s="489"/>
      <c r="T141" s="489"/>
      <c r="U141" s="489"/>
      <c r="V141" s="489"/>
      <c r="W141" s="489"/>
      <c r="X141" s="489"/>
      <c r="Y141" s="489"/>
      <c r="Z141" s="489"/>
      <c r="AA141" s="489"/>
      <c r="AB141" s="489"/>
      <c r="AC141" s="489"/>
    </row>
    <row r="142" spans="1:29" x14ac:dyDescent="0.2">
      <c r="A142" s="494"/>
      <c r="B142" s="495"/>
      <c r="C142" s="496" t="s">
        <v>12</v>
      </c>
      <c r="D142" s="484"/>
      <c r="E142" s="484"/>
      <c r="F142" s="484"/>
      <c r="G142" s="484"/>
      <c r="H142" s="484"/>
      <c r="I142" s="484"/>
      <c r="J142" s="484"/>
      <c r="K142" s="484"/>
      <c r="L142" s="484"/>
      <c r="M142" s="484"/>
      <c r="N142" s="484"/>
      <c r="O142" s="484"/>
      <c r="P142" s="484"/>
      <c r="Q142" s="484"/>
      <c r="R142" s="489"/>
      <c r="S142" s="489"/>
      <c r="T142" s="489"/>
      <c r="U142" s="489"/>
      <c r="V142" s="489"/>
      <c r="W142" s="489"/>
      <c r="X142" s="489"/>
      <c r="Y142" s="489"/>
      <c r="Z142" s="489"/>
      <c r="AA142" s="489"/>
      <c r="AB142" s="489"/>
      <c r="AC142" s="489"/>
    </row>
    <row r="143" spans="1:29" x14ac:dyDescent="0.2">
      <c r="A143" s="497" t="s">
        <v>48</v>
      </c>
      <c r="B143" s="498"/>
      <c r="C143" s="499" t="s">
        <v>172</v>
      </c>
      <c r="D143" s="484"/>
      <c r="E143" s="484"/>
      <c r="F143" s="500"/>
      <c r="G143" s="500"/>
      <c r="H143" s="500"/>
      <c r="I143" s="500"/>
      <c r="J143" s="500"/>
      <c r="K143" s="500"/>
      <c r="L143" s="500"/>
      <c r="M143" s="500"/>
      <c r="N143" s="500"/>
      <c r="O143" s="500"/>
      <c r="P143" s="484"/>
      <c r="Q143" s="484"/>
      <c r="R143" s="489"/>
      <c r="S143" s="489"/>
      <c r="T143" s="489"/>
      <c r="U143" s="489"/>
      <c r="V143" s="489"/>
      <c r="W143" s="489"/>
      <c r="X143" s="489"/>
      <c r="Y143" s="489"/>
      <c r="Z143" s="489"/>
      <c r="AA143" s="489"/>
      <c r="AB143" s="489"/>
      <c r="AC143" s="489"/>
    </row>
    <row r="144" spans="1:29" x14ac:dyDescent="0.2">
      <c r="A144" s="501" t="s">
        <v>173</v>
      </c>
      <c r="B144" s="502"/>
      <c r="C144" s="503">
        <v>565</v>
      </c>
      <c r="D144" s="484"/>
      <c r="E144" s="484"/>
      <c r="F144" s="484"/>
      <c r="G144" s="484"/>
      <c r="H144" s="484"/>
      <c r="I144" s="484"/>
      <c r="J144" s="484"/>
      <c r="K144" s="484"/>
      <c r="L144" s="484"/>
      <c r="M144" s="484"/>
      <c r="N144" s="484"/>
      <c r="O144" s="484"/>
      <c r="P144" s="484"/>
      <c r="Q144" s="484"/>
      <c r="R144" s="489"/>
      <c r="S144" s="489"/>
      <c r="T144" s="489"/>
      <c r="U144" s="489"/>
      <c r="V144" s="489"/>
      <c r="W144" s="489"/>
      <c r="X144" s="489"/>
      <c r="Y144" s="489"/>
      <c r="Z144" s="489"/>
      <c r="AA144" s="489"/>
      <c r="AB144" s="489"/>
      <c r="AC144" s="489"/>
    </row>
    <row r="145" spans="1:29" x14ac:dyDescent="0.2">
      <c r="A145" s="501" t="s">
        <v>174</v>
      </c>
      <c r="B145" s="502"/>
      <c r="C145" s="504">
        <v>538</v>
      </c>
      <c r="D145" s="484"/>
      <c r="E145" s="484"/>
      <c r="F145" s="484"/>
      <c r="G145" s="484"/>
      <c r="H145" s="484"/>
      <c r="I145" s="484"/>
      <c r="J145" s="484"/>
      <c r="K145" s="484"/>
      <c r="L145" s="484"/>
      <c r="M145" s="484"/>
      <c r="N145" s="484"/>
      <c r="O145" s="484"/>
      <c r="P145" s="484"/>
      <c r="Q145" s="484"/>
      <c r="R145" s="489"/>
      <c r="S145" s="489"/>
      <c r="T145" s="489"/>
      <c r="U145" s="489"/>
      <c r="V145" s="489"/>
      <c r="W145" s="489"/>
      <c r="X145" s="489"/>
      <c r="Y145" s="489"/>
      <c r="Z145" s="489"/>
      <c r="AA145" s="489"/>
      <c r="AB145" s="489"/>
      <c r="AC145" s="489"/>
    </row>
    <row r="146" spans="1:29" x14ac:dyDescent="0.2">
      <c r="A146" s="501" t="s">
        <v>175</v>
      </c>
      <c r="B146" s="502"/>
      <c r="C146" s="504">
        <v>326</v>
      </c>
      <c r="D146" s="484"/>
      <c r="E146" s="484"/>
      <c r="F146" s="484"/>
      <c r="G146" s="484"/>
      <c r="H146" s="484"/>
      <c r="I146" s="484"/>
      <c r="J146" s="484"/>
      <c r="K146" s="484"/>
      <c r="L146" s="484"/>
      <c r="M146" s="484"/>
      <c r="N146" s="484"/>
      <c r="O146" s="484"/>
      <c r="P146" s="484"/>
      <c r="Q146" s="484"/>
      <c r="R146" s="489"/>
      <c r="S146" s="489"/>
      <c r="T146" s="489"/>
      <c r="U146" s="489"/>
      <c r="V146" s="489"/>
      <c r="W146" s="489"/>
      <c r="X146" s="489"/>
      <c r="Y146" s="489"/>
      <c r="Z146" s="489"/>
      <c r="AA146" s="489"/>
      <c r="AB146" s="489"/>
      <c r="AC146" s="489"/>
    </row>
    <row r="147" spans="1:29" x14ac:dyDescent="0.2">
      <c r="A147" s="505" t="s">
        <v>174</v>
      </c>
      <c r="B147" s="502"/>
      <c r="C147" s="504">
        <v>309</v>
      </c>
      <c r="D147" s="484"/>
      <c r="E147" s="484"/>
      <c r="F147" s="484"/>
      <c r="G147" s="484"/>
      <c r="H147" s="484"/>
      <c r="I147" s="484"/>
      <c r="J147" s="484"/>
      <c r="K147" s="484"/>
      <c r="L147" s="484"/>
      <c r="M147" s="484"/>
      <c r="N147" s="484"/>
      <c r="O147" s="484"/>
      <c r="P147" s="484"/>
      <c r="Q147" s="484"/>
      <c r="R147" s="489"/>
      <c r="S147" s="489"/>
      <c r="T147" s="489"/>
      <c r="U147" s="489"/>
      <c r="V147" s="489"/>
      <c r="W147" s="489"/>
      <c r="X147" s="489"/>
      <c r="Y147" s="489"/>
      <c r="Z147" s="489"/>
      <c r="AA147" s="489"/>
      <c r="AB147" s="489"/>
      <c r="AC147" s="489"/>
    </row>
    <row r="148" spans="1:29" x14ac:dyDescent="0.2">
      <c r="A148" s="501" t="s">
        <v>176</v>
      </c>
      <c r="B148" s="502"/>
      <c r="C148" s="504">
        <v>4</v>
      </c>
      <c r="D148" s="484"/>
      <c r="E148" s="484"/>
      <c r="F148" s="484"/>
      <c r="G148" s="484"/>
      <c r="H148" s="484"/>
      <c r="I148" s="484"/>
      <c r="J148" s="484"/>
      <c r="K148" s="484"/>
      <c r="L148" s="484"/>
      <c r="M148" s="484"/>
      <c r="N148" s="484"/>
      <c r="O148" s="484"/>
      <c r="P148" s="484"/>
      <c r="Q148" s="484"/>
      <c r="R148" s="489"/>
      <c r="S148" s="489"/>
      <c r="T148" s="489"/>
      <c r="U148" s="489"/>
      <c r="V148" s="489"/>
      <c r="W148" s="489"/>
      <c r="X148" s="489"/>
      <c r="Y148" s="489"/>
      <c r="Z148" s="489"/>
      <c r="AA148" s="489"/>
      <c r="AB148" s="489"/>
      <c r="AC148" s="489"/>
    </row>
    <row r="149" spans="1:29" ht="23.25" customHeight="1" x14ac:dyDescent="0.2">
      <c r="A149" s="501" t="s">
        <v>177</v>
      </c>
      <c r="B149" s="502"/>
      <c r="C149" s="504">
        <v>11</v>
      </c>
      <c r="D149" s="484"/>
      <c r="E149" s="484"/>
      <c r="F149" s="484"/>
      <c r="G149" s="484"/>
      <c r="H149" s="484"/>
      <c r="I149" s="484"/>
      <c r="J149" s="484"/>
      <c r="K149" s="484"/>
      <c r="L149" s="484"/>
      <c r="M149" s="484"/>
      <c r="N149" s="484"/>
      <c r="O149" s="484"/>
      <c r="P149" s="484"/>
      <c r="Q149" s="484"/>
      <c r="R149" s="489"/>
      <c r="S149" s="489"/>
      <c r="T149" s="489"/>
      <c r="U149" s="489"/>
      <c r="V149" s="489"/>
      <c r="W149" s="489"/>
      <c r="X149" s="489"/>
      <c r="Y149" s="489"/>
      <c r="Z149" s="489"/>
      <c r="AA149" s="489"/>
      <c r="AB149" s="489"/>
      <c r="AC149" s="489"/>
    </row>
    <row r="150" spans="1:29" ht="25.5" x14ac:dyDescent="0.2">
      <c r="A150" s="506" t="s">
        <v>178</v>
      </c>
      <c r="B150" s="502"/>
      <c r="C150" s="504">
        <v>0</v>
      </c>
      <c r="D150" s="484"/>
      <c r="E150" s="484"/>
      <c r="F150" s="484"/>
      <c r="G150" s="484"/>
      <c r="H150" s="484"/>
      <c r="I150" s="484"/>
      <c r="J150" s="484"/>
      <c r="K150" s="484"/>
      <c r="L150" s="484"/>
      <c r="M150" s="484"/>
      <c r="N150" s="484"/>
      <c r="O150" s="484"/>
      <c r="P150" s="484"/>
      <c r="Q150" s="484"/>
      <c r="R150" s="489"/>
      <c r="S150" s="489"/>
      <c r="T150" s="489"/>
      <c r="U150" s="489"/>
      <c r="V150" s="489"/>
      <c r="W150" s="489"/>
      <c r="X150" s="489"/>
      <c r="Y150" s="489"/>
      <c r="Z150" s="489"/>
      <c r="AA150" s="489"/>
      <c r="AB150" s="489"/>
      <c r="AC150" s="489"/>
    </row>
    <row r="151" spans="1:29" x14ac:dyDescent="0.2">
      <c r="A151" s="501" t="s">
        <v>259</v>
      </c>
      <c r="B151" s="502"/>
      <c r="C151" s="504">
        <v>19</v>
      </c>
      <c r="D151" s="484"/>
      <c r="E151" s="484"/>
      <c r="F151" s="484"/>
      <c r="G151" s="484"/>
      <c r="H151" s="484"/>
      <c r="I151" s="484"/>
      <c r="J151" s="484"/>
      <c r="K151" s="484"/>
      <c r="L151" s="484"/>
      <c r="M151" s="484"/>
      <c r="N151" s="484"/>
      <c r="O151" s="484"/>
      <c r="P151" s="484"/>
      <c r="Q151" s="484"/>
      <c r="R151" s="489"/>
      <c r="S151" s="489"/>
      <c r="T151" s="489"/>
      <c r="U151" s="489"/>
      <c r="V151" s="489"/>
      <c r="W151" s="489"/>
      <c r="X151" s="489"/>
      <c r="Y151" s="489"/>
      <c r="Z151" s="489"/>
      <c r="AA151" s="489"/>
      <c r="AB151" s="489"/>
      <c r="AC151" s="489"/>
    </row>
    <row r="152" spans="1:29" x14ac:dyDescent="0.2">
      <c r="A152" s="507" t="s">
        <v>179</v>
      </c>
      <c r="B152" s="492"/>
      <c r="C152" s="484"/>
      <c r="D152" s="484"/>
      <c r="E152" s="484"/>
      <c r="F152" s="484"/>
      <c r="G152" s="484"/>
      <c r="H152" s="484"/>
      <c r="I152" s="484"/>
      <c r="J152" s="484"/>
      <c r="K152" s="484"/>
      <c r="L152" s="484"/>
      <c r="M152" s="484"/>
      <c r="N152" s="484"/>
      <c r="O152" s="484"/>
      <c r="P152" s="484"/>
      <c r="Q152" s="484"/>
      <c r="R152" s="489"/>
      <c r="S152" s="489"/>
      <c r="T152" s="489"/>
      <c r="U152" s="489"/>
      <c r="V152" s="489"/>
      <c r="W152" s="489"/>
      <c r="X152" s="489"/>
      <c r="Y152" s="489"/>
      <c r="Z152" s="489"/>
      <c r="AA152" s="489"/>
      <c r="AB152" s="489"/>
      <c r="AC152" s="489"/>
    </row>
    <row r="153" spans="1:29" x14ac:dyDescent="0.2">
      <c r="A153" s="501"/>
      <c r="B153" s="495"/>
      <c r="C153" s="496" t="s">
        <v>12</v>
      </c>
      <c r="D153" s="484"/>
      <c r="E153" s="484"/>
      <c r="F153" s="484"/>
      <c r="G153" s="484"/>
      <c r="H153" s="484"/>
      <c r="I153" s="484"/>
      <c r="J153" s="484"/>
      <c r="K153" s="484"/>
      <c r="L153" s="484"/>
      <c r="M153" s="484"/>
      <c r="N153" s="484"/>
      <c r="O153" s="484"/>
      <c r="P153" s="484"/>
      <c r="Q153" s="484"/>
      <c r="R153" s="489"/>
      <c r="S153" s="489"/>
      <c r="T153" s="489"/>
      <c r="U153" s="489"/>
      <c r="V153" s="489"/>
      <c r="W153" s="489"/>
      <c r="X153" s="489"/>
      <c r="Y153" s="489"/>
      <c r="Z153" s="489"/>
      <c r="AA153" s="489"/>
      <c r="AB153" s="489"/>
      <c r="AC153" s="489"/>
    </row>
    <row r="154" spans="1:29" ht="25.5" customHeight="1" x14ac:dyDescent="0.2">
      <c r="A154" s="497" t="s">
        <v>48</v>
      </c>
      <c r="B154" s="498"/>
      <c r="C154" s="499" t="s">
        <v>172</v>
      </c>
      <c r="D154" s="484"/>
      <c r="E154" s="484"/>
      <c r="F154" s="484"/>
      <c r="G154" s="484"/>
      <c r="H154" s="484"/>
      <c r="I154" s="484"/>
      <c r="J154" s="484"/>
      <c r="K154" s="484"/>
      <c r="L154" s="484"/>
      <c r="M154" s="484"/>
      <c r="N154" s="484"/>
      <c r="O154" s="484"/>
      <c r="P154" s="484"/>
      <c r="Q154" s="484"/>
      <c r="R154" s="489"/>
      <c r="S154" s="489"/>
      <c r="T154" s="489"/>
      <c r="U154" s="489"/>
      <c r="V154" s="489"/>
      <c r="W154" s="489"/>
      <c r="X154" s="489"/>
      <c r="Y154" s="489"/>
      <c r="Z154" s="489"/>
      <c r="AA154" s="489"/>
      <c r="AB154" s="489"/>
      <c r="AC154" s="489"/>
    </row>
    <row r="155" spans="1:29" ht="12.75" customHeight="1" x14ac:dyDescent="0.2">
      <c r="A155" s="508" t="s">
        <v>270</v>
      </c>
      <c r="B155" s="509"/>
      <c r="C155" s="510"/>
      <c r="D155" s="484"/>
      <c r="E155" s="511"/>
      <c r="F155" s="511"/>
      <c r="G155" s="511"/>
      <c r="H155" s="511"/>
      <c r="I155" s="511"/>
      <c r="J155" s="511"/>
      <c r="K155" s="511"/>
      <c r="L155" s="511"/>
      <c r="M155" s="511"/>
      <c r="N155" s="511"/>
      <c r="O155" s="511"/>
      <c r="P155" s="629" t="s">
        <v>57</v>
      </c>
      <c r="Q155" s="629"/>
      <c r="R155" s="629"/>
      <c r="S155" s="629"/>
      <c r="T155" s="629"/>
      <c r="U155" s="629"/>
      <c r="V155" s="629"/>
      <c r="W155" s="629"/>
      <c r="X155" s="512"/>
      <c r="Y155" s="512"/>
      <c r="Z155" s="489"/>
      <c r="AA155" s="489"/>
      <c r="AB155" s="489"/>
      <c r="AC155" s="489"/>
    </row>
    <row r="156" spans="1:29" x14ac:dyDescent="0.2">
      <c r="A156" s="501" t="s">
        <v>180</v>
      </c>
      <c r="B156" s="502"/>
      <c r="C156" s="504">
        <v>70</v>
      </c>
      <c r="D156" s="484"/>
      <c r="E156" s="511"/>
      <c r="F156" s="6"/>
      <c r="G156" s="6"/>
      <c r="H156" s="511"/>
      <c r="I156" s="511"/>
      <c r="J156" s="511"/>
      <c r="K156" s="511"/>
      <c r="L156" s="511"/>
      <c r="M156" s="511"/>
      <c r="N156" s="511"/>
      <c r="O156" s="511"/>
      <c r="P156" s="511" t="s">
        <v>432</v>
      </c>
      <c r="Q156" s="511"/>
      <c r="R156" s="512"/>
      <c r="S156" s="512"/>
      <c r="T156" s="512"/>
      <c r="U156" s="512"/>
      <c r="V156" s="512"/>
      <c r="W156" s="512"/>
      <c r="X156" s="512"/>
      <c r="Y156" s="512"/>
      <c r="Z156" s="489"/>
      <c r="AA156" s="489"/>
      <c r="AB156" s="489"/>
      <c r="AC156" s="489"/>
    </row>
    <row r="157" spans="1:29" x14ac:dyDescent="0.2">
      <c r="A157" s="501" t="s">
        <v>181</v>
      </c>
      <c r="B157" s="502"/>
      <c r="C157" s="504">
        <v>21</v>
      </c>
      <c r="D157" s="484"/>
      <c r="E157" s="511"/>
      <c r="F157" s="511"/>
      <c r="G157" s="511"/>
      <c r="H157" s="511"/>
      <c r="I157" s="511"/>
      <c r="J157" s="511"/>
      <c r="K157" s="511"/>
      <c r="L157" s="511"/>
      <c r="M157" s="511"/>
      <c r="N157" s="511"/>
      <c r="O157" s="511"/>
      <c r="P157" s="240" t="s">
        <v>561</v>
      </c>
      <c r="Q157" s="511"/>
      <c r="R157" s="512"/>
      <c r="S157" s="512"/>
      <c r="T157" s="512"/>
      <c r="U157" s="512"/>
      <c r="V157" s="512"/>
      <c r="W157" s="512"/>
      <c r="X157" s="512"/>
      <c r="Y157" s="512"/>
      <c r="Z157" s="489"/>
      <c r="AA157" s="489"/>
      <c r="AB157" s="489"/>
      <c r="AC157" s="489"/>
    </row>
    <row r="158" spans="1:29" x14ac:dyDescent="0.2">
      <c r="A158" s="501" t="s">
        <v>183</v>
      </c>
      <c r="B158" s="502"/>
      <c r="C158" s="504">
        <v>25</v>
      </c>
      <c r="D158" s="484"/>
      <c r="E158" s="511"/>
      <c r="F158" s="511"/>
      <c r="G158" s="511"/>
      <c r="H158" s="511"/>
      <c r="I158" s="511"/>
      <c r="J158" s="511"/>
      <c r="K158" s="511"/>
      <c r="L158" s="511"/>
      <c r="M158" s="511"/>
      <c r="N158" s="511"/>
      <c r="O158" s="511"/>
      <c r="P158" s="240" t="s">
        <v>571</v>
      </c>
      <c r="Q158" s="511"/>
      <c r="R158" s="512"/>
      <c r="S158" s="512"/>
      <c r="T158" s="512"/>
      <c r="U158" s="512"/>
      <c r="V158" s="512"/>
      <c r="W158" s="512"/>
      <c r="X158" s="512"/>
      <c r="Y158" s="512"/>
      <c r="Z158" s="489"/>
      <c r="AA158" s="489"/>
      <c r="AB158" s="489"/>
      <c r="AC158" s="489"/>
    </row>
    <row r="159" spans="1:29" ht="27" customHeight="1" x14ac:dyDescent="0.2">
      <c r="A159" s="501" t="s">
        <v>185</v>
      </c>
      <c r="B159" s="502"/>
      <c r="C159" s="504">
        <v>11</v>
      </c>
      <c r="D159" s="484"/>
      <c r="E159" s="511"/>
      <c r="F159" s="513"/>
      <c r="G159" s="513"/>
      <c r="H159" s="514"/>
      <c r="I159" s="514"/>
      <c r="J159" s="514"/>
      <c r="K159" s="514"/>
      <c r="L159" s="514"/>
      <c r="M159" s="515"/>
      <c r="N159" s="514"/>
      <c r="O159" s="514"/>
      <c r="P159" s="516" t="s">
        <v>811</v>
      </c>
      <c r="Q159" s="511"/>
      <c r="R159" s="512"/>
      <c r="S159" s="512"/>
      <c r="T159" s="512"/>
      <c r="U159" s="512"/>
      <c r="V159" s="512"/>
      <c r="W159" s="512"/>
      <c r="X159" s="512"/>
      <c r="Y159" s="512"/>
      <c r="Z159" s="489"/>
      <c r="AA159" s="489"/>
      <c r="AB159" s="489"/>
      <c r="AC159" s="489"/>
    </row>
    <row r="160" spans="1:29" ht="25.5" x14ac:dyDescent="0.2">
      <c r="A160" s="506" t="s">
        <v>565</v>
      </c>
      <c r="B160" s="502"/>
      <c r="C160" s="504">
        <v>5</v>
      </c>
      <c r="D160" s="484"/>
      <c r="E160" s="511"/>
      <c r="F160" s="513"/>
      <c r="G160" s="513"/>
      <c r="H160" s="514"/>
      <c r="I160" s="514"/>
      <c r="J160" s="514"/>
      <c r="K160" s="514"/>
      <c r="L160" s="514"/>
      <c r="M160" s="514"/>
      <c r="N160" s="514"/>
      <c r="O160" s="514"/>
      <c r="P160" s="511"/>
      <c r="Q160" s="511"/>
      <c r="R160" s="512"/>
      <c r="S160" s="512"/>
      <c r="T160" s="512"/>
      <c r="U160" s="512"/>
      <c r="V160" s="512"/>
      <c r="W160" s="512"/>
      <c r="X160" s="512"/>
      <c r="Y160" s="512"/>
      <c r="Z160" s="489"/>
      <c r="AA160" s="489"/>
      <c r="AB160" s="489"/>
      <c r="AC160" s="489"/>
    </row>
    <row r="161" spans="1:31" x14ac:dyDescent="0.2">
      <c r="A161" s="492"/>
      <c r="B161" s="492"/>
      <c r="C161" s="484"/>
      <c r="D161" s="484"/>
      <c r="E161" s="511"/>
      <c r="F161" s="511"/>
      <c r="G161" s="511"/>
      <c r="H161" s="511"/>
      <c r="I161" s="511"/>
      <c r="J161" s="511"/>
      <c r="K161" s="511"/>
      <c r="L161" s="511"/>
      <c r="M161" s="515"/>
      <c r="N161" s="511"/>
      <c r="O161" s="511"/>
      <c r="P161" s="511"/>
      <c r="Q161" s="511"/>
      <c r="R161" s="512"/>
      <c r="S161" s="512"/>
      <c r="T161" s="512"/>
      <c r="U161" s="512"/>
      <c r="V161" s="512"/>
      <c r="W161" s="512"/>
      <c r="X161" s="512"/>
      <c r="Y161" s="512"/>
      <c r="Z161" s="489"/>
      <c r="AA161" s="489"/>
      <c r="AB161" s="489"/>
      <c r="AC161" s="489"/>
    </row>
    <row r="162" spans="1:31" x14ac:dyDescent="0.2">
      <c r="A162" s="472" t="s">
        <v>188</v>
      </c>
      <c r="B162" s="492"/>
      <c r="C162" s="484"/>
      <c r="D162" s="484"/>
      <c r="E162" s="511"/>
      <c r="F162" s="701"/>
      <c r="G162" s="701"/>
      <c r="H162" s="515"/>
      <c r="I162" s="515"/>
      <c r="J162" s="511"/>
      <c r="K162" s="514"/>
      <c r="L162" s="514"/>
      <c r="M162" s="514"/>
      <c r="N162" s="514"/>
      <c r="O162" s="514"/>
      <c r="P162" s="511"/>
      <c r="Q162" s="511"/>
      <c r="R162" s="512"/>
      <c r="S162" s="512"/>
      <c r="T162" s="512"/>
      <c r="U162" s="512"/>
      <c r="V162" s="512"/>
      <c r="W162" s="512"/>
      <c r="X162" s="512"/>
      <c r="Y162" s="512"/>
      <c r="Z162" s="489"/>
      <c r="AA162" s="489"/>
      <c r="AB162" s="489"/>
      <c r="AC162" s="489"/>
    </row>
    <row r="163" spans="1:31" x14ac:dyDescent="0.2">
      <c r="A163" s="501"/>
      <c r="B163" s="495"/>
      <c r="C163" s="496" t="s">
        <v>12</v>
      </c>
      <c r="D163" s="484"/>
      <c r="E163" s="511"/>
      <c r="F163" s="511"/>
      <c r="G163" s="511"/>
      <c r="H163" s="511"/>
      <c r="I163" s="511"/>
      <c r="J163" s="511"/>
      <c r="K163" s="511"/>
      <c r="L163" s="511"/>
      <c r="M163" s="511"/>
      <c r="N163" s="511"/>
      <c r="O163" s="511"/>
      <c r="P163" s="511"/>
      <c r="Q163" s="511"/>
      <c r="R163" s="512"/>
      <c r="S163" s="512"/>
      <c r="T163" s="512"/>
      <c r="U163" s="512"/>
      <c r="V163" s="512"/>
      <c r="W163" s="512"/>
      <c r="X163" s="512"/>
      <c r="Y163" s="512"/>
      <c r="Z163" s="489"/>
      <c r="AA163" s="489"/>
      <c r="AB163" s="489"/>
      <c r="AC163" s="489"/>
    </row>
    <row r="164" spans="1:31" x14ac:dyDescent="0.2">
      <c r="A164" s="497" t="s">
        <v>48</v>
      </c>
      <c r="B164" s="498"/>
      <c r="C164" s="499" t="s">
        <v>172</v>
      </c>
      <c r="D164" s="484"/>
      <c r="E164" s="511"/>
      <c r="F164" s="517"/>
      <c r="G164" s="515"/>
      <c r="H164" s="515"/>
      <c r="I164" s="515"/>
      <c r="J164" s="515"/>
      <c r="K164" s="514"/>
      <c r="L164" s="514"/>
      <c r="M164" s="514"/>
      <c r="N164" s="514"/>
      <c r="O164" s="514"/>
      <c r="P164" s="511"/>
      <c r="Q164" s="511"/>
      <c r="R164" s="512"/>
      <c r="S164" s="512"/>
      <c r="T164" s="512"/>
      <c r="U164" s="512"/>
      <c r="V164" s="512"/>
      <c r="W164" s="512"/>
      <c r="X164" s="512"/>
      <c r="Y164" s="512"/>
      <c r="Z164" s="489"/>
      <c r="AA164" s="489"/>
      <c r="AB164" s="489"/>
      <c r="AC164" s="489"/>
    </row>
    <row r="165" spans="1:31" x14ac:dyDescent="0.2">
      <c r="A165" s="501" t="s">
        <v>189</v>
      </c>
      <c r="B165" s="502"/>
      <c r="C165" s="503">
        <v>3109</v>
      </c>
      <c r="D165" s="484"/>
      <c r="E165" s="484"/>
      <c r="F165" s="513" t="s">
        <v>861</v>
      </c>
      <c r="G165" s="513"/>
      <c r="H165" s="514"/>
      <c r="I165" s="514"/>
      <c r="J165" s="514"/>
      <c r="K165" s="514"/>
      <c r="L165" s="514"/>
      <c r="M165" s="515" t="s">
        <v>186</v>
      </c>
      <c r="N165" s="514"/>
      <c r="O165" s="514"/>
      <c r="P165" s="511"/>
      <c r="Q165" s="511"/>
      <c r="R165" s="489"/>
      <c r="S165" s="489"/>
      <c r="T165" s="489"/>
      <c r="U165" s="489"/>
      <c r="V165" s="489"/>
      <c r="W165" s="489"/>
      <c r="X165" s="489"/>
      <c r="Y165" s="489"/>
      <c r="Z165" s="489"/>
      <c r="AA165" s="489"/>
      <c r="AB165" s="489"/>
      <c r="AC165" s="489"/>
    </row>
    <row r="166" spans="1:31" x14ac:dyDescent="0.2">
      <c r="A166" s="501" t="s">
        <v>191</v>
      </c>
      <c r="B166" s="502"/>
      <c r="C166" s="503">
        <v>1195</v>
      </c>
      <c r="D166" s="484"/>
      <c r="E166" s="484"/>
      <c r="F166" s="513" t="s">
        <v>849</v>
      </c>
      <c r="G166" s="513"/>
      <c r="H166" s="514"/>
      <c r="I166" s="514"/>
      <c r="J166" s="514"/>
      <c r="K166" s="514"/>
      <c r="L166" s="514"/>
      <c r="M166" s="514"/>
      <c r="N166" s="514"/>
      <c r="O166" s="514" t="s">
        <v>848</v>
      </c>
      <c r="P166" s="511"/>
      <c r="Q166" s="511"/>
      <c r="R166" s="489"/>
      <c r="S166" s="489"/>
      <c r="T166" s="489"/>
      <c r="U166" s="489"/>
      <c r="V166" s="489"/>
      <c r="W166" s="489"/>
      <c r="X166" s="489"/>
      <c r="Y166" s="489"/>
      <c r="Z166" s="489"/>
      <c r="AA166" s="489"/>
      <c r="AB166" s="489"/>
      <c r="AC166" s="489"/>
    </row>
    <row r="167" spans="1:31" x14ac:dyDescent="0.2">
      <c r="A167" s="467"/>
      <c r="B167" s="490"/>
      <c r="C167" s="491"/>
      <c r="D167" s="484"/>
      <c r="E167" s="484"/>
      <c r="F167" s="511"/>
      <c r="G167" s="511"/>
      <c r="H167" s="511"/>
      <c r="I167" s="511"/>
      <c r="J167" s="511"/>
      <c r="K167" s="511"/>
      <c r="L167" s="511"/>
      <c r="M167" s="515" t="s">
        <v>187</v>
      </c>
      <c r="N167" s="511"/>
      <c r="O167" s="511"/>
      <c r="P167" s="511"/>
      <c r="Q167" s="511"/>
      <c r="R167" s="489"/>
      <c r="S167" s="489"/>
      <c r="T167" s="489"/>
      <c r="U167" s="489"/>
      <c r="V167" s="489"/>
      <c r="W167" s="489"/>
      <c r="X167" s="489"/>
      <c r="Y167" s="489"/>
      <c r="Z167" s="489"/>
      <c r="AA167" s="489"/>
      <c r="AB167" s="489"/>
      <c r="AC167" s="489"/>
    </row>
    <row r="168" spans="1:31" x14ac:dyDescent="0.2">
      <c r="A168" s="472" t="s">
        <v>192</v>
      </c>
      <c r="B168" s="492"/>
      <c r="C168" s="484"/>
      <c r="D168" s="484"/>
      <c r="E168" s="484"/>
      <c r="F168" s="701" t="s">
        <v>871</v>
      </c>
      <c r="G168" s="701"/>
      <c r="H168" s="515"/>
      <c r="I168" s="515"/>
      <c r="J168" s="511"/>
      <c r="K168" s="514"/>
      <c r="L168" s="514"/>
      <c r="M168" s="514"/>
      <c r="N168" s="514"/>
      <c r="O168" s="514"/>
      <c r="P168" s="511" t="s">
        <v>850</v>
      </c>
      <c r="Q168" s="511"/>
      <c r="R168" s="489"/>
      <c r="S168" s="489"/>
      <c r="T168" s="489"/>
      <c r="U168" s="489"/>
      <c r="V168" s="489"/>
      <c r="W168" s="489"/>
      <c r="X168" s="489"/>
      <c r="Y168" s="489"/>
      <c r="Z168" s="489"/>
      <c r="AA168" s="489"/>
      <c r="AB168" s="489"/>
      <c r="AC168" s="489"/>
    </row>
    <row r="169" spans="1:31" x14ac:dyDescent="0.2">
      <c r="A169" s="501" t="s">
        <v>193</v>
      </c>
      <c r="B169" s="509"/>
      <c r="C169" s="496" t="s">
        <v>12</v>
      </c>
      <c r="D169" s="484"/>
      <c r="E169" s="484"/>
      <c r="F169" s="474"/>
      <c r="G169" s="474"/>
      <c r="H169" s="692"/>
      <c r="I169" s="692"/>
      <c r="J169" s="692"/>
      <c r="K169" s="518"/>
      <c r="L169" s="693"/>
      <c r="M169" s="693"/>
      <c r="N169" s="692"/>
      <c r="O169" s="692"/>
      <c r="P169" s="692"/>
      <c r="Q169" s="692"/>
      <c r="R169" s="489"/>
      <c r="S169" s="489"/>
      <c r="T169" s="489"/>
      <c r="U169" s="489"/>
      <c r="V169" s="489"/>
      <c r="W169" s="489"/>
      <c r="X169" s="489"/>
      <c r="Y169" s="489"/>
      <c r="Z169" s="489"/>
      <c r="AA169" s="489"/>
      <c r="AB169" s="489"/>
      <c r="AC169" s="489"/>
    </row>
    <row r="170" spans="1:31" ht="12.75" customHeight="1" x14ac:dyDescent="0.2">
      <c r="A170" s="501" t="s">
        <v>194</v>
      </c>
      <c r="B170" s="509"/>
      <c r="C170" s="519">
        <v>9</v>
      </c>
      <c r="D170" s="484"/>
      <c r="E170" s="484"/>
      <c r="F170" s="474"/>
      <c r="G170" s="474"/>
      <c r="H170" s="520"/>
      <c r="I170" s="520"/>
      <c r="J170" s="520"/>
      <c r="K170" s="518"/>
      <c r="L170" s="521"/>
      <c r="M170" s="521"/>
      <c r="N170" s="520"/>
      <c r="O170" s="520"/>
      <c r="P170" s="520"/>
      <c r="Q170" s="520"/>
      <c r="R170" s="489"/>
      <c r="S170" s="489"/>
      <c r="T170" s="489"/>
      <c r="U170" s="489"/>
      <c r="V170" s="489"/>
      <c r="W170" s="489"/>
      <c r="X170" s="489"/>
      <c r="Y170" s="489"/>
      <c r="Z170" s="489"/>
      <c r="AA170" s="489"/>
      <c r="AB170" s="489"/>
      <c r="AC170" s="489"/>
    </row>
    <row r="171" spans="1:31" ht="24" customHeight="1" x14ac:dyDescent="0.2">
      <c r="A171" s="506" t="s">
        <v>195</v>
      </c>
      <c r="B171" s="509"/>
      <c r="C171" s="522">
        <v>0</v>
      </c>
      <c r="D171" s="484"/>
      <c r="E171" s="484"/>
      <c r="F171" s="484"/>
      <c r="G171" s="484"/>
      <c r="H171" s="484"/>
      <c r="I171" s="484"/>
      <c r="J171" s="484"/>
      <c r="K171" s="484"/>
      <c r="L171" s="484"/>
      <c r="M171" s="484"/>
      <c r="N171" s="484"/>
      <c r="O171" s="484"/>
      <c r="P171" s="484"/>
      <c r="Q171" s="484"/>
      <c r="R171" s="489"/>
      <c r="S171" s="489"/>
      <c r="T171" s="489"/>
      <c r="U171" s="489"/>
      <c r="V171" s="489"/>
      <c r="W171" s="489"/>
      <c r="X171" s="489"/>
      <c r="Y171" s="489"/>
      <c r="Z171" s="489"/>
      <c r="AA171" s="489"/>
      <c r="AB171" s="489"/>
      <c r="AC171" s="489"/>
    </row>
    <row r="172" spans="1:31" ht="12.75" customHeight="1" x14ac:dyDescent="0.2">
      <c r="A172" s="506" t="s">
        <v>196</v>
      </c>
      <c r="B172" s="509"/>
      <c r="C172" s="522">
        <v>0</v>
      </c>
      <c r="D172" s="484"/>
      <c r="E172" s="484"/>
      <c r="F172" s="484"/>
      <c r="G172" s="484"/>
      <c r="H172" s="484"/>
      <c r="I172" s="484"/>
      <c r="J172" s="484"/>
      <c r="K172" s="484"/>
      <c r="L172" s="484"/>
      <c r="M172" s="484"/>
      <c r="N172" s="484"/>
      <c r="O172" s="484"/>
      <c r="P172" s="484"/>
      <c r="Q172" s="484"/>
      <c r="R172" s="489"/>
      <c r="S172" s="489"/>
      <c r="T172" s="489"/>
      <c r="U172" s="489"/>
      <c r="V172" s="489"/>
      <c r="W172" s="489"/>
      <c r="X172" s="489"/>
      <c r="Y172" s="489"/>
      <c r="Z172" s="489"/>
      <c r="AA172" s="489"/>
      <c r="AB172" s="489"/>
      <c r="AC172" s="489"/>
    </row>
    <row r="173" spans="1:31" x14ac:dyDescent="0.2">
      <c r="A173" s="506" t="s">
        <v>197</v>
      </c>
      <c r="B173" s="509"/>
      <c r="C173" s="522">
        <v>15</v>
      </c>
      <c r="D173" s="484"/>
      <c r="E173" s="484"/>
      <c r="F173" s="484"/>
      <c r="G173" s="484"/>
      <c r="H173" s="484"/>
      <c r="I173" s="484"/>
      <c r="J173" s="484"/>
      <c r="K173" s="484"/>
      <c r="L173" s="484"/>
      <c r="M173" s="484"/>
      <c r="N173" s="484"/>
      <c r="O173" s="484"/>
      <c r="P173" s="484"/>
      <c r="Q173" s="484"/>
      <c r="R173" s="489"/>
      <c r="S173" s="489"/>
      <c r="T173" s="489"/>
      <c r="U173" s="489"/>
      <c r="V173" s="489"/>
      <c r="W173" s="489"/>
      <c r="X173" s="489"/>
      <c r="Y173" s="489"/>
      <c r="Z173" s="489"/>
      <c r="AA173" s="489"/>
      <c r="AB173" s="489"/>
      <c r="AC173" s="489"/>
    </row>
    <row r="174" spans="1:31" s="6" customFormat="1" x14ac:dyDescent="0.2">
      <c r="A174" s="474"/>
      <c r="B174" s="474"/>
      <c r="C174" s="484"/>
      <c r="D174" s="484"/>
      <c r="E174" s="484"/>
      <c r="F174" s="484"/>
      <c r="G174" s="484"/>
      <c r="H174" s="484"/>
      <c r="I174" s="484"/>
      <c r="J174" s="484"/>
      <c r="K174" s="484"/>
      <c r="L174" s="484"/>
      <c r="M174" s="484"/>
      <c r="N174" s="484"/>
      <c r="O174" s="484"/>
      <c r="P174" s="484"/>
      <c r="Q174" s="484"/>
      <c r="R174" s="489"/>
      <c r="S174" s="489"/>
      <c r="T174" s="489"/>
      <c r="U174" s="489"/>
      <c r="V174" s="489"/>
      <c r="W174" s="489"/>
      <c r="X174" s="489"/>
      <c r="Y174" s="489"/>
      <c r="Z174" s="489"/>
      <c r="AA174" s="489"/>
      <c r="AB174" s="489"/>
      <c r="AC174" s="489"/>
      <c r="AD174" s="240"/>
      <c r="AE174" s="240"/>
    </row>
    <row r="175" spans="1:31" s="6" customFormat="1" x14ac:dyDescent="0.2">
      <c r="A175" s="366" t="s">
        <v>568</v>
      </c>
      <c r="B175" s="365"/>
      <c r="C175" s="365"/>
      <c r="D175" s="512"/>
      <c r="E175" s="512"/>
      <c r="F175" s="512"/>
      <c r="G175" s="512"/>
      <c r="H175" s="512"/>
      <c r="I175" s="512"/>
      <c r="J175" s="512"/>
      <c r="K175" s="512"/>
      <c r="L175" s="512"/>
      <c r="M175" s="512"/>
      <c r="N175" s="512"/>
      <c r="O175" s="512"/>
      <c r="P175" s="512"/>
      <c r="Q175" s="512"/>
      <c r="R175" s="512"/>
      <c r="S175" s="512"/>
      <c r="T175" s="512"/>
      <c r="U175" s="512"/>
      <c r="V175" s="512"/>
      <c r="W175" s="512"/>
      <c r="X175" s="512"/>
      <c r="Y175" s="512"/>
      <c r="Z175" s="512"/>
      <c r="AA175" s="512"/>
      <c r="AB175" s="512"/>
      <c r="AC175" s="512"/>
    </row>
    <row r="176" spans="1:31" s="6" customFormat="1" x14ac:dyDescent="0.2">
      <c r="A176" s="364"/>
      <c r="B176" s="367"/>
      <c r="C176" s="363" t="s">
        <v>12</v>
      </c>
      <c r="D176" s="512"/>
      <c r="E176" s="512"/>
      <c r="F176" s="512"/>
      <c r="G176" s="512"/>
      <c r="H176" s="512"/>
      <c r="I176" s="512"/>
      <c r="J176" s="512"/>
      <c r="K176" s="512"/>
      <c r="L176" s="512"/>
      <c r="M176" s="512"/>
      <c r="N176" s="512"/>
      <c r="O176" s="512"/>
      <c r="P176" s="512"/>
      <c r="Q176" s="512"/>
      <c r="R176" s="512"/>
      <c r="S176" s="512"/>
      <c r="T176" s="512"/>
      <c r="U176" s="512"/>
      <c r="V176" s="512"/>
      <c r="W176" s="512"/>
      <c r="X176" s="512"/>
      <c r="Y176" s="512"/>
      <c r="Z176" s="512"/>
      <c r="AA176" s="512"/>
      <c r="AB176" s="512"/>
      <c r="AC176" s="512"/>
    </row>
    <row r="177" spans="1:29" s="6" customFormat="1" x14ac:dyDescent="0.2">
      <c r="A177" s="369" t="s">
        <v>48</v>
      </c>
      <c r="B177" s="370"/>
      <c r="C177" s="371" t="s">
        <v>172</v>
      </c>
      <c r="D177" s="512"/>
      <c r="E177" s="512"/>
      <c r="F177" s="512"/>
      <c r="G177" s="512"/>
      <c r="H177" s="512"/>
      <c r="I177" s="512"/>
      <c r="J177" s="512"/>
      <c r="K177" s="512"/>
      <c r="L177" s="512"/>
      <c r="M177" s="512"/>
      <c r="N177" s="512"/>
      <c r="O177" s="512"/>
      <c r="P177" s="512"/>
      <c r="Q177" s="512"/>
      <c r="R177" s="512"/>
      <c r="S177" s="512"/>
      <c r="T177" s="512"/>
      <c r="U177" s="512"/>
      <c r="V177" s="512"/>
      <c r="W177" s="512"/>
      <c r="X177" s="512"/>
      <c r="Y177" s="512"/>
      <c r="Z177" s="512"/>
      <c r="AA177" s="512"/>
      <c r="AB177" s="512"/>
      <c r="AC177" s="512"/>
    </row>
    <row r="178" spans="1:29" s="6" customFormat="1" x14ac:dyDescent="0.2">
      <c r="A178" s="523" t="s">
        <v>569</v>
      </c>
      <c r="B178" s="524"/>
      <c r="C178" s="525">
        <v>45</v>
      </c>
      <c r="D178" s="512"/>
      <c r="E178" s="512"/>
      <c r="F178" s="512"/>
      <c r="G178" s="512"/>
      <c r="H178" s="512"/>
      <c r="I178" s="512"/>
      <c r="J178" s="512"/>
      <c r="K178" s="512"/>
      <c r="L178" s="512"/>
      <c r="M178" s="512"/>
      <c r="N178" s="512"/>
      <c r="O178" s="512"/>
      <c r="P178" s="512"/>
      <c r="Q178" s="512"/>
      <c r="R178" s="512"/>
      <c r="S178" s="512"/>
      <c r="T178" s="512"/>
      <c r="U178" s="512"/>
      <c r="V178" s="512"/>
      <c r="W178" s="512"/>
      <c r="X178" s="512"/>
      <c r="Y178" s="512"/>
      <c r="Z178" s="512"/>
      <c r="AA178" s="512"/>
      <c r="AB178" s="512"/>
      <c r="AC178" s="512"/>
    </row>
    <row r="179" spans="1:29" s="6" customFormat="1" ht="15" x14ac:dyDescent="0.25">
      <c r="A179" s="526" t="s">
        <v>570</v>
      </c>
      <c r="B179" s="524"/>
      <c r="C179" s="527">
        <v>115</v>
      </c>
      <c r="D179" s="512"/>
      <c r="E179" s="512"/>
      <c r="F179" s="512"/>
      <c r="G179" s="512"/>
      <c r="H179" s="512"/>
      <c r="I179" s="512"/>
      <c r="J179" s="512"/>
      <c r="K179" s="512"/>
      <c r="L179" s="512"/>
      <c r="M179" s="512"/>
      <c r="N179" s="512"/>
      <c r="O179" s="512"/>
      <c r="P179" s="512"/>
      <c r="Q179" s="512"/>
      <c r="R179" s="512"/>
      <c r="S179" s="512"/>
      <c r="T179" s="512"/>
      <c r="U179" s="512"/>
      <c r="V179" s="512"/>
      <c r="W179" s="512"/>
      <c r="X179" s="512"/>
      <c r="Y179" s="512"/>
      <c r="Z179" s="512"/>
      <c r="AA179" s="512"/>
      <c r="AB179" s="512"/>
      <c r="AC179" s="512"/>
    </row>
    <row r="180" spans="1:29" s="6" customFormat="1" x14ac:dyDescent="0.2">
      <c r="A180" s="90"/>
      <c r="B180" s="90"/>
      <c r="C180" s="90"/>
      <c r="D180" s="90"/>
      <c r="E180" s="90"/>
      <c r="F180" s="90"/>
      <c r="G180" s="90"/>
      <c r="H180" s="90"/>
      <c r="I180" s="90"/>
      <c r="J180" s="90"/>
      <c r="K180" s="90"/>
      <c r="L180" s="90"/>
      <c r="M180" s="90"/>
      <c r="N180" s="90"/>
      <c r="O180" s="90"/>
      <c r="P180" s="90"/>
      <c r="Q180" s="90"/>
      <c r="R180" s="90"/>
      <c r="S180" s="90"/>
      <c r="T180" s="90"/>
      <c r="U180" s="90"/>
      <c r="V180" s="90"/>
      <c r="W180" s="90"/>
      <c r="X180" s="90"/>
      <c r="Y180" s="90"/>
      <c r="Z180" s="90"/>
      <c r="AA180" s="90"/>
      <c r="AB180" s="90"/>
    </row>
    <row r="181" spans="1:29" s="6" customFormat="1" x14ac:dyDescent="0.2">
      <c r="A181" s="88"/>
      <c r="B181" s="90"/>
      <c r="C181" s="90"/>
      <c r="D181" s="90"/>
      <c r="E181" s="90"/>
      <c r="F181" s="90"/>
      <c r="G181" s="90"/>
      <c r="H181" s="90"/>
      <c r="I181" s="90"/>
      <c r="J181" s="90"/>
      <c r="K181" s="90"/>
      <c r="L181" s="90"/>
      <c r="M181" s="90"/>
      <c r="N181" s="90"/>
      <c r="O181" s="90"/>
      <c r="P181" s="90"/>
      <c r="Q181" s="90"/>
      <c r="R181" s="90"/>
      <c r="S181" s="90"/>
      <c r="T181" s="90"/>
      <c r="U181" s="90"/>
      <c r="V181" s="90"/>
      <c r="W181" s="90"/>
      <c r="X181" s="90"/>
      <c r="Y181" s="90"/>
      <c r="Z181" s="90"/>
      <c r="AA181" s="90"/>
      <c r="AB181" s="90"/>
    </row>
    <row r="182" spans="1:29" s="6" customFormat="1" x14ac:dyDescent="0.2"/>
    <row r="183" spans="1:29" s="6" customFormat="1" x14ac:dyDescent="0.2"/>
    <row r="184" spans="1:29" s="6" customFormat="1" x14ac:dyDescent="0.2"/>
    <row r="185" spans="1:29" s="6" customFormat="1" x14ac:dyDescent="0.2"/>
    <row r="186" spans="1:29" s="6" customFormat="1" x14ac:dyDescent="0.2"/>
    <row r="187" spans="1:29" s="6" customFormat="1" x14ac:dyDescent="0.2"/>
    <row r="188" spans="1:29" s="6" customFormat="1" x14ac:dyDescent="0.2"/>
    <row r="189" spans="1:29" s="6" customFormat="1" x14ac:dyDescent="0.2"/>
    <row r="190" spans="1:29" s="6" customFormat="1" x14ac:dyDescent="0.2"/>
    <row r="191" spans="1:29" s="6" customFormat="1" x14ac:dyDescent="0.2"/>
    <row r="192" spans="1:29" s="6" customFormat="1" x14ac:dyDescent="0.2"/>
    <row r="193" s="6" customFormat="1" x14ac:dyDescent="0.2"/>
    <row r="194" s="6" customFormat="1" x14ac:dyDescent="0.2"/>
    <row r="195" s="6" customFormat="1" x14ac:dyDescent="0.2"/>
    <row r="196" s="6" customFormat="1" x14ac:dyDescent="0.2"/>
    <row r="197" s="6" customFormat="1" x14ac:dyDescent="0.2"/>
    <row r="198" s="6" customFormat="1" x14ac:dyDescent="0.2"/>
    <row r="199" s="6" customFormat="1" x14ac:dyDescent="0.2"/>
    <row r="200" s="6" customFormat="1" x14ac:dyDescent="0.2"/>
    <row r="201" s="6" customFormat="1" x14ac:dyDescent="0.2"/>
  </sheetData>
  <sheetProtection password="DC4B" sheet="1" objects="1" scenarios="1" formatColumns="0" formatRows="0"/>
  <mergeCells count="59">
    <mergeCell ref="K4:K9"/>
    <mergeCell ref="L4:L9"/>
    <mergeCell ref="J3:J9"/>
    <mergeCell ref="M4:N5"/>
    <mergeCell ref="W4:W9"/>
    <mergeCell ref="M6:M9"/>
    <mergeCell ref="N6:N9"/>
    <mergeCell ref="O6:O9"/>
    <mergeCell ref="P6:P9"/>
    <mergeCell ref="B2:S2"/>
    <mergeCell ref="A1:J1"/>
    <mergeCell ref="N1:Q1"/>
    <mergeCell ref="D3:G3"/>
    <mergeCell ref="T1:V1"/>
    <mergeCell ref="T2:AE2"/>
    <mergeCell ref="O3:P5"/>
    <mergeCell ref="Q3:Q9"/>
    <mergeCell ref="R3:R9"/>
    <mergeCell ref="S3:S9"/>
    <mergeCell ref="T3:V3"/>
    <mergeCell ref="W3:AD3"/>
    <mergeCell ref="AE3:AE9"/>
    <mergeCell ref="T4:T9"/>
    <mergeCell ref="U4:V4"/>
    <mergeCell ref="K3:N3"/>
    <mergeCell ref="A3:A9"/>
    <mergeCell ref="B3:B9"/>
    <mergeCell ref="C3:C9"/>
    <mergeCell ref="H3:H9"/>
    <mergeCell ref="I3:I9"/>
    <mergeCell ref="D4:D9"/>
    <mergeCell ref="E4:G5"/>
    <mergeCell ref="E6:E9"/>
    <mergeCell ref="F6:F9"/>
    <mergeCell ref="G6:G9"/>
    <mergeCell ref="AB4:AB9"/>
    <mergeCell ref="AC4:AC9"/>
    <mergeCell ref="AD4:AD9"/>
    <mergeCell ref="U5:U9"/>
    <mergeCell ref="V5:V9"/>
    <mergeCell ref="Y6:Y9"/>
    <mergeCell ref="Z6:Z9"/>
    <mergeCell ref="X4:X9"/>
    <mergeCell ref="Y4:Z5"/>
    <mergeCell ref="AA4:AA9"/>
    <mergeCell ref="A112:B112"/>
    <mergeCell ref="A115:A116"/>
    <mergeCell ref="B115:B116"/>
    <mergeCell ref="C115:C116"/>
    <mergeCell ref="D115:D116"/>
    <mergeCell ref="H169:J169"/>
    <mergeCell ref="L169:M169"/>
    <mergeCell ref="N169:Q169"/>
    <mergeCell ref="E115:E116"/>
    <mergeCell ref="F115:M115"/>
    <mergeCell ref="N115:N116"/>
    <mergeCell ref="P155:W155"/>
    <mergeCell ref="F162:G162"/>
    <mergeCell ref="F168:G168"/>
  </mergeCells>
  <hyperlinks>
    <hyperlink ref="T1:U1" location="'Списък Приложения'!A1" display="НАЗАД"/>
  </hyperlinks>
  <printOptions horizontalCentered="1"/>
  <pageMargins left="0" right="0" top="0" bottom="0" header="0" footer="0"/>
  <pageSetup scale="49" fitToHeight="0" orientation="landscape" r:id="rId1"/>
  <rowBreaks count="1" manualBreakCount="1">
    <brk id="111" max="16383" man="1"/>
  </rowBreaks>
  <extLst>
    <ext xmlns:x14="http://schemas.microsoft.com/office/spreadsheetml/2009/9/main" uri="{78C0D931-6437-407d-A8EE-F0AAD7539E65}">
      <x14:conditionalFormattings>
        <x14:conditionalFormatting xmlns:xm="http://schemas.microsoft.com/office/excel/2006/main">
          <x14:cfRule type="cellIs" priority="37" stopIfTrue="1" operator="notEqual" id="{DF742D84-A2BD-4CB6-B863-346C9329EFBC}">
            <xm:f>'4.Прил 3_НД-съдии'!$I$8</xm:f>
            <x14:dxf>
              <fill>
                <patternFill>
                  <bgColor rgb="FFFF0000"/>
                </patternFill>
              </fill>
            </x14:dxf>
          </x14:cfRule>
          <xm:sqref>C118</xm:sqref>
        </x14:conditionalFormatting>
        <x14:conditionalFormatting xmlns:xm="http://schemas.microsoft.com/office/excel/2006/main">
          <x14:cfRule type="cellIs" priority="36" stopIfTrue="1" operator="notEqual" id="{862466E6-E08A-4B8F-9F68-2827D75471D5}">
            <xm:f>'4.Прил 3_НД-съдии'!$O$8</xm:f>
            <x14:dxf>
              <fill>
                <patternFill>
                  <bgColor rgb="FFFF0000"/>
                </patternFill>
              </fill>
            </x14:dxf>
          </x14:cfRule>
          <xm:sqref>D118</xm:sqref>
        </x14:conditionalFormatting>
        <x14:conditionalFormatting xmlns:xm="http://schemas.microsoft.com/office/excel/2006/main">
          <x14:cfRule type="cellIs" priority="35" stopIfTrue="1" operator="notEqual" id="{9119D180-7524-4319-B3BF-F335BE086C04}">
            <xm:f>'4.Прил 3_НД-съдии'!$U$8</xm:f>
            <x14:dxf>
              <fill>
                <patternFill>
                  <bgColor rgb="FFFF0000"/>
                </patternFill>
              </fill>
            </x14:dxf>
          </x14:cfRule>
          <xm:sqref>E118</xm:sqref>
        </x14:conditionalFormatting>
        <x14:conditionalFormatting xmlns:xm="http://schemas.microsoft.com/office/excel/2006/main">
          <x14:cfRule type="cellIs" priority="34" stopIfTrue="1" operator="notEqual" id="{155E13CE-CF41-4BBC-9780-035B7817F57E}">
            <xm:f>'4.Прил 3_НД-съдии'!$AA$8</xm:f>
            <x14:dxf>
              <fill>
                <patternFill>
                  <bgColor rgb="FFFF0000"/>
                </patternFill>
              </fill>
            </x14:dxf>
          </x14:cfRule>
          <xm:sqref>F118</xm:sqref>
        </x14:conditionalFormatting>
        <x14:conditionalFormatting xmlns:xm="http://schemas.microsoft.com/office/excel/2006/main">
          <x14:cfRule type="cellIs" priority="33" stopIfTrue="1" operator="notEqual" id="{5582E9CE-5397-4A09-8BA1-115BA6419BD7}">
            <xm:f>'4.Прил 3_НД-съдии'!$E$8</xm:f>
            <x14:dxf>
              <fill>
                <patternFill>
                  <bgColor rgb="FFFF0000"/>
                </patternFill>
              </fill>
            </x14:dxf>
          </x14:cfRule>
          <xm:sqref>C102</xm:sqref>
        </x14:conditionalFormatting>
        <x14:conditionalFormatting xmlns:xm="http://schemas.microsoft.com/office/excel/2006/main">
          <x14:cfRule type="cellIs" priority="32" stopIfTrue="1" operator="notEqual" id="{7C2E1BAE-60FE-48E0-B505-E6E7F9E633FE}">
            <xm:f>'4.Прил 3_НД-съдии'!$K$8</xm:f>
            <x14:dxf>
              <fill>
                <patternFill>
                  <bgColor rgb="FFFF0000"/>
                </patternFill>
              </fill>
            </x14:dxf>
          </x14:cfRule>
          <xm:sqref>I102</xm:sqref>
        </x14:conditionalFormatting>
        <x14:conditionalFormatting xmlns:xm="http://schemas.microsoft.com/office/excel/2006/main">
          <x14:cfRule type="cellIs" priority="31" stopIfTrue="1" operator="notEqual" id="{116634FB-62B3-4177-9591-B5DA3D9DC2B3}">
            <xm:f>'4.Прил 3_НД-съдии'!$Q$8</xm:f>
            <x14:dxf>
              <fill>
                <patternFill>
                  <bgColor rgb="FFFF0000"/>
                </patternFill>
              </fill>
            </x14:dxf>
          </x14:cfRule>
          <xm:sqref>J102</xm:sqref>
        </x14:conditionalFormatting>
        <x14:conditionalFormatting xmlns:xm="http://schemas.microsoft.com/office/excel/2006/main">
          <x14:cfRule type="cellIs" priority="30" stopIfTrue="1" operator="notEqual" id="{46C4DF26-A772-4D01-9206-AB7E5FDCEA9F}">
            <xm:f>'4.Прил 3_НД-съдии'!$W$8</xm:f>
            <x14:dxf>
              <fill>
                <patternFill>
                  <bgColor rgb="FFFF0000"/>
                </patternFill>
              </fill>
            </x14:dxf>
          </x14:cfRule>
          <xm:sqref>K102</xm:sqref>
        </x14:conditionalFormatting>
        <x14:conditionalFormatting xmlns:xm="http://schemas.microsoft.com/office/excel/2006/main">
          <x14:cfRule type="cellIs" priority="29" stopIfTrue="1" operator="notEqual" id="{3FD7534D-1995-4A36-B897-E0DDD1D5DA5C}">
            <xm:f>'4.Прил 3_НД-съдии'!$AC$8</xm:f>
            <x14:dxf>
              <fill>
                <patternFill>
                  <bgColor rgb="FFFF0000"/>
                </patternFill>
              </fill>
            </x14:dxf>
          </x14:cfRule>
          <xm:sqref>L102</xm:sqref>
        </x14:conditionalFormatting>
        <x14:conditionalFormatting xmlns:xm="http://schemas.microsoft.com/office/excel/2006/main">
          <x14:cfRule type="cellIs" priority="28" stopIfTrue="1" operator="notEqual" id="{895995C3-9F69-4E66-BBE9-63662CDE8D7D}">
            <xm:f>'4.Прил 3_НД-съдии'!$AI$8</xm:f>
            <x14:dxf>
              <fill>
                <patternFill>
                  <bgColor rgb="FFFF0000"/>
                </patternFill>
              </fill>
            </x14:dxf>
          </x14:cfRule>
          <xm:sqref>M102</xm:sqref>
        </x14:conditionalFormatting>
        <x14:conditionalFormatting xmlns:xm="http://schemas.microsoft.com/office/excel/2006/main">
          <x14:cfRule type="cellIs" priority="27" stopIfTrue="1" operator="notEqual" id="{768BE5EB-D467-4CEA-9308-01FEB8A69BD6}">
            <xm:f>'4.Прил 3_НД-съдии'!$AO$8</xm:f>
            <x14:dxf>
              <fill>
                <patternFill>
                  <bgColor rgb="FFFF0000"/>
                </patternFill>
              </fill>
            </x14:dxf>
          </x14:cfRule>
          <xm:sqref>Q102</xm:sqref>
        </x14:conditionalFormatting>
        <x14:conditionalFormatting xmlns:xm="http://schemas.microsoft.com/office/excel/2006/main">
          <x14:cfRule type="cellIs" priority="26" stopIfTrue="1" operator="notEqual" id="{5CED7BEB-F917-44D7-941C-620B2811F442}">
            <xm:f>'4.Прил 3_НД-съдии'!$AU$8</xm:f>
            <x14:dxf>
              <fill>
                <patternFill>
                  <bgColor rgb="FFFF0000"/>
                </patternFill>
              </fill>
            </x14:dxf>
          </x14:cfRule>
          <xm:sqref>S102</xm:sqref>
        </x14:conditionalFormatting>
        <x14:conditionalFormatting xmlns:xm="http://schemas.microsoft.com/office/excel/2006/main">
          <x14:cfRule type="cellIs" priority="25" stopIfTrue="1" operator="notEqual" id="{46B6338D-4F1D-46D2-881F-4431EE54409D}">
            <xm:f>'4.Прил 3_НД-съдии'!$F$8</xm:f>
            <x14:dxf>
              <fill>
                <patternFill>
                  <bgColor rgb="FFFF0000"/>
                </patternFill>
              </fill>
            </x14:dxf>
          </x14:cfRule>
          <xm:sqref>C103</xm:sqref>
        </x14:conditionalFormatting>
        <x14:conditionalFormatting xmlns:xm="http://schemas.microsoft.com/office/excel/2006/main">
          <x14:cfRule type="cellIs" priority="24" stopIfTrue="1" operator="notEqual" id="{BD776E3A-F43B-4796-97F7-92A74E5E4567}">
            <xm:f>'4.Прил 3_НД-съдии'!$L$8</xm:f>
            <x14:dxf>
              <fill>
                <patternFill>
                  <bgColor rgb="FFFF0000"/>
                </patternFill>
              </fill>
            </x14:dxf>
          </x14:cfRule>
          <xm:sqref>I103</xm:sqref>
        </x14:conditionalFormatting>
        <x14:conditionalFormatting xmlns:xm="http://schemas.microsoft.com/office/excel/2006/main">
          <x14:cfRule type="cellIs" priority="23" stopIfTrue="1" operator="notEqual" id="{BBF06414-157F-4534-9295-2791C3041382}">
            <xm:f>'4.Прил 3_НД-съдии'!$R$8</xm:f>
            <x14:dxf>
              <fill>
                <patternFill>
                  <bgColor rgb="FFFF0000"/>
                </patternFill>
              </fill>
            </x14:dxf>
          </x14:cfRule>
          <xm:sqref>J103</xm:sqref>
        </x14:conditionalFormatting>
        <x14:conditionalFormatting xmlns:xm="http://schemas.microsoft.com/office/excel/2006/main">
          <x14:cfRule type="cellIs" priority="22" stopIfTrue="1" operator="notEqual" id="{1E93D3D8-CB5F-448D-801D-87E203D7CD20}">
            <xm:f>'4.Прил 3_НД-съдии'!$X$8</xm:f>
            <x14:dxf>
              <fill>
                <patternFill>
                  <bgColor rgb="FFFF0000"/>
                </patternFill>
              </fill>
            </x14:dxf>
          </x14:cfRule>
          <xm:sqref>K103</xm:sqref>
        </x14:conditionalFormatting>
        <x14:conditionalFormatting xmlns:xm="http://schemas.microsoft.com/office/excel/2006/main">
          <x14:cfRule type="cellIs" priority="21" stopIfTrue="1" operator="notEqual" id="{FCC1D285-9C3F-4EC4-AEF0-8AC7089582D5}">
            <xm:f>'4.Прил 3_НД-съдии'!$AD$8</xm:f>
            <x14:dxf>
              <fill>
                <patternFill>
                  <bgColor rgb="FFFF0000"/>
                </patternFill>
              </fill>
            </x14:dxf>
          </x14:cfRule>
          <xm:sqref>L103</xm:sqref>
        </x14:conditionalFormatting>
        <x14:conditionalFormatting xmlns:xm="http://schemas.microsoft.com/office/excel/2006/main">
          <x14:cfRule type="cellIs" priority="20" stopIfTrue="1" operator="notEqual" id="{F1F367B3-D9DE-45A1-8A87-39B33939D7F7}">
            <xm:f>'4.Прил 3_НД-съдии'!$AJ$8</xm:f>
            <x14:dxf>
              <fill>
                <patternFill>
                  <bgColor rgb="FFFF0000"/>
                </patternFill>
              </fill>
            </x14:dxf>
          </x14:cfRule>
          <xm:sqref>M103</xm:sqref>
        </x14:conditionalFormatting>
        <x14:conditionalFormatting xmlns:xm="http://schemas.microsoft.com/office/excel/2006/main">
          <x14:cfRule type="cellIs" priority="19" stopIfTrue="1" operator="notEqual" id="{6B41BB52-B1BC-4F9B-8402-408B3BD05E42}">
            <xm:f>'4.Прил 3_НД-съдии'!$AP$8</xm:f>
            <x14:dxf>
              <fill>
                <patternFill>
                  <bgColor rgb="FFFF0000"/>
                </patternFill>
              </fill>
            </x14:dxf>
          </x14:cfRule>
          <xm:sqref>Q103</xm:sqref>
        </x14:conditionalFormatting>
        <x14:conditionalFormatting xmlns:xm="http://schemas.microsoft.com/office/excel/2006/main">
          <x14:cfRule type="cellIs" priority="18" stopIfTrue="1" operator="notEqual" id="{4A0733EC-D5BA-4552-8D00-CF407B42467F}">
            <xm:f>'4.Прил 3_НД-съдии'!$AV$8</xm:f>
            <x14:dxf>
              <fill>
                <patternFill>
                  <bgColor rgb="FFFF0000"/>
                </patternFill>
              </fill>
            </x14:dxf>
          </x14:cfRule>
          <xm:sqref>S103</xm:sqref>
        </x14:conditionalFormatting>
        <x14:conditionalFormatting xmlns:xm="http://schemas.microsoft.com/office/excel/2006/main">
          <x14:cfRule type="cellIs" priority="17" stopIfTrue="1" operator="notEqual" id="{FB952730-DD6F-4740-B507-13C20754F349}">
            <xm:f>'4.Прил 3_НД-съдии'!$G$8</xm:f>
            <x14:dxf>
              <fill>
                <patternFill>
                  <bgColor rgb="FFFF0000"/>
                </patternFill>
              </fill>
            </x14:dxf>
          </x14:cfRule>
          <xm:sqref>C104</xm:sqref>
        </x14:conditionalFormatting>
        <x14:conditionalFormatting xmlns:xm="http://schemas.microsoft.com/office/excel/2006/main">
          <x14:cfRule type="cellIs" priority="16" stopIfTrue="1" operator="notEqual" id="{ACE826F6-DDD4-4E90-8C6E-D0460ABA2190}">
            <xm:f>'4.Прил 3_НД-съдии'!$M$8</xm:f>
            <x14:dxf>
              <fill>
                <patternFill>
                  <bgColor rgb="FFFF0000"/>
                </patternFill>
              </fill>
            </x14:dxf>
          </x14:cfRule>
          <xm:sqref>I104</xm:sqref>
        </x14:conditionalFormatting>
        <x14:conditionalFormatting xmlns:xm="http://schemas.microsoft.com/office/excel/2006/main">
          <x14:cfRule type="cellIs" priority="15" stopIfTrue="1" operator="notEqual" id="{24805173-784A-43B6-BCBC-7E7D5AC834DD}">
            <xm:f>'4.Прил 3_НД-съдии'!$S$8</xm:f>
            <x14:dxf>
              <fill>
                <patternFill>
                  <bgColor rgb="FFFF0000"/>
                </patternFill>
              </fill>
            </x14:dxf>
          </x14:cfRule>
          <xm:sqref>J104</xm:sqref>
        </x14:conditionalFormatting>
        <x14:conditionalFormatting xmlns:xm="http://schemas.microsoft.com/office/excel/2006/main">
          <x14:cfRule type="cellIs" priority="14" stopIfTrue="1" operator="notEqual" id="{BB3FB8A5-5F34-4857-B04B-0D0354DD876C}">
            <xm:f>'4.Прил 3_НД-съдии'!$Y$8</xm:f>
            <x14:dxf>
              <fill>
                <patternFill>
                  <bgColor rgb="FFFF0000"/>
                </patternFill>
              </fill>
            </x14:dxf>
          </x14:cfRule>
          <xm:sqref>K104</xm:sqref>
        </x14:conditionalFormatting>
        <x14:conditionalFormatting xmlns:xm="http://schemas.microsoft.com/office/excel/2006/main">
          <x14:cfRule type="cellIs" priority="13" stopIfTrue="1" operator="notEqual" id="{0AB0C743-4F59-4DB0-BEC1-562CC8C0378C}">
            <xm:f>'4.Прил 3_НД-съдии'!$AE$8</xm:f>
            <x14:dxf>
              <fill>
                <patternFill>
                  <bgColor rgb="FFFF0000"/>
                </patternFill>
              </fill>
            </x14:dxf>
          </x14:cfRule>
          <xm:sqref>L104</xm:sqref>
        </x14:conditionalFormatting>
        <x14:conditionalFormatting xmlns:xm="http://schemas.microsoft.com/office/excel/2006/main">
          <x14:cfRule type="cellIs" priority="12" stopIfTrue="1" operator="notEqual" id="{DC110F29-9501-47DA-AEDD-7DF60385BD69}">
            <xm:f>'4.Прил 3_НД-съдии'!$AK$8</xm:f>
            <x14:dxf>
              <fill>
                <patternFill>
                  <bgColor rgb="FFFF0000"/>
                </patternFill>
              </fill>
            </x14:dxf>
          </x14:cfRule>
          <xm:sqref>M104</xm:sqref>
        </x14:conditionalFormatting>
        <x14:conditionalFormatting xmlns:xm="http://schemas.microsoft.com/office/excel/2006/main">
          <x14:cfRule type="cellIs" priority="11" stopIfTrue="1" operator="notEqual" id="{339B7D9E-D6BF-483E-B8E6-96BD796709FF}">
            <xm:f>'4.Прил 3_НД-съдии'!$AQ$8</xm:f>
            <x14:dxf>
              <fill>
                <patternFill>
                  <bgColor rgb="FFFF0000"/>
                </patternFill>
              </fill>
            </x14:dxf>
          </x14:cfRule>
          <xm:sqref>Q104</xm:sqref>
        </x14:conditionalFormatting>
        <x14:conditionalFormatting xmlns:xm="http://schemas.microsoft.com/office/excel/2006/main">
          <x14:cfRule type="cellIs" priority="10" stopIfTrue="1" operator="notEqual" id="{87A0BF87-7BC3-4A3D-942F-8378C2C6E357}">
            <xm:f>'4.Прил 3_НД-съдии'!$AW$8</xm:f>
            <x14:dxf>
              <fill>
                <patternFill>
                  <bgColor rgb="FFFF0000"/>
                </patternFill>
              </fill>
            </x14:dxf>
          </x14:cfRule>
          <xm:sqref>S104</xm:sqref>
        </x14:conditionalFormatting>
        <x14:conditionalFormatting xmlns:xm="http://schemas.microsoft.com/office/excel/2006/main">
          <x14:cfRule type="cellIs" priority="9" stopIfTrue="1" operator="notEqual" id="{B084B612-7638-4A55-8236-83192A056D76}">
            <xm:f>'4.Прил 3_НД-съдии'!$H$8</xm:f>
            <x14:dxf>
              <fill>
                <patternFill>
                  <bgColor rgb="FFFF0000"/>
                </patternFill>
              </fill>
            </x14:dxf>
          </x14:cfRule>
          <xm:sqref>C112</xm:sqref>
        </x14:conditionalFormatting>
        <x14:conditionalFormatting xmlns:xm="http://schemas.microsoft.com/office/excel/2006/main">
          <x14:cfRule type="cellIs" priority="8" stopIfTrue="1" operator="notEqual" id="{9F1BF0B0-F499-4107-8B40-644511A25DCE}">
            <xm:f>'4.Прил 3_НД-съдии'!$N$8</xm:f>
            <x14:dxf>
              <fill>
                <patternFill>
                  <bgColor rgb="FFFF0000"/>
                </patternFill>
              </fill>
            </x14:dxf>
          </x14:cfRule>
          <xm:sqref>I112</xm:sqref>
        </x14:conditionalFormatting>
        <x14:conditionalFormatting xmlns:xm="http://schemas.microsoft.com/office/excel/2006/main">
          <x14:cfRule type="cellIs" priority="7" stopIfTrue="1" operator="notEqual" id="{44311DBE-3FAA-454C-99DA-708DC5454188}">
            <xm:f>'4.Прил 3_НД-съдии'!$T$8</xm:f>
            <x14:dxf>
              <fill>
                <patternFill>
                  <bgColor rgb="FFFF0000"/>
                </patternFill>
              </fill>
            </x14:dxf>
          </x14:cfRule>
          <xm:sqref>J112</xm:sqref>
        </x14:conditionalFormatting>
        <x14:conditionalFormatting xmlns:xm="http://schemas.microsoft.com/office/excel/2006/main">
          <x14:cfRule type="cellIs" priority="6" stopIfTrue="1" operator="notEqual" id="{A0D4FE0D-795A-45CE-8F23-F03E96ECEEDF}">
            <xm:f>'4.Прил 3_НД-съдии'!$Z$8</xm:f>
            <x14:dxf>
              <fill>
                <patternFill>
                  <bgColor rgb="FFFF0000"/>
                </patternFill>
              </fill>
            </x14:dxf>
          </x14:cfRule>
          <xm:sqref>K112</xm:sqref>
        </x14:conditionalFormatting>
        <x14:conditionalFormatting xmlns:xm="http://schemas.microsoft.com/office/excel/2006/main">
          <x14:cfRule type="cellIs" priority="5" stopIfTrue="1" operator="notEqual" id="{6709DE08-C3BD-4AAD-9E35-651315ACD005}">
            <xm:f>'4.Прил 3_НД-съдии'!$AF$8</xm:f>
            <x14:dxf>
              <fill>
                <patternFill>
                  <bgColor rgb="FFFF0000"/>
                </patternFill>
              </fill>
            </x14:dxf>
          </x14:cfRule>
          <xm:sqref>L112</xm:sqref>
        </x14:conditionalFormatting>
        <x14:conditionalFormatting xmlns:xm="http://schemas.microsoft.com/office/excel/2006/main">
          <x14:cfRule type="cellIs" priority="4" stopIfTrue="1" operator="notEqual" id="{986CB301-B0D7-4B93-AA89-0B60396E54B2}">
            <xm:f>'4.Прил 3_НД-съдии'!$AL$8</xm:f>
            <x14:dxf>
              <fill>
                <patternFill>
                  <bgColor rgb="FFFF0000"/>
                </patternFill>
              </fill>
            </x14:dxf>
          </x14:cfRule>
          <xm:sqref>M112</xm:sqref>
        </x14:conditionalFormatting>
        <x14:conditionalFormatting xmlns:xm="http://schemas.microsoft.com/office/excel/2006/main">
          <x14:cfRule type="cellIs" priority="3" stopIfTrue="1" operator="notEqual" id="{B31A183D-CF6B-4E90-AC8E-49D2B467D386}">
            <xm:f>'4.Прил 3_НД-съдии'!$AR$8</xm:f>
            <x14:dxf>
              <fill>
                <patternFill>
                  <bgColor rgb="FFFF0000"/>
                </patternFill>
              </fill>
            </x14:dxf>
          </x14:cfRule>
          <xm:sqref>Q112</xm:sqref>
        </x14:conditionalFormatting>
        <x14:conditionalFormatting xmlns:xm="http://schemas.microsoft.com/office/excel/2006/main">
          <x14:cfRule type="cellIs" priority="2" stopIfTrue="1" operator="notEqual" id="{98C18626-28A2-441F-A27C-06A8369A02BE}">
            <xm:f>'4.Прил 3_НД-съдии'!$AX$8</xm:f>
            <x14:dxf>
              <fill>
                <patternFill>
                  <bgColor rgb="FFFF0000"/>
                </patternFill>
              </fill>
            </x14:dxf>
          </x14:cfRule>
          <xm:sqref>S112</xm:sqref>
        </x14:conditionalFormatting>
        <x14:conditionalFormatting xmlns:xm="http://schemas.microsoft.com/office/excel/2006/main">
          <x14:cfRule type="cellIs" priority="1" stopIfTrue="1" operator="notEqual" id="{6AD561F4-8AB5-4134-B9B1-290256628BAA}">
            <xm:f>'4.Прил 3_НД-съдии'!$AY$8</xm:f>
            <x14:dxf>
              <fill>
                <patternFill>
                  <bgColor rgb="FFFF0000"/>
                </patternFill>
              </fill>
            </x14:dxf>
          </x14:cfRule>
          <xm:sqref>N118</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AY27"/>
  <sheetViews>
    <sheetView zoomScaleNormal="100" workbookViewId="0">
      <selection activeCell="F25" sqref="F25"/>
    </sheetView>
  </sheetViews>
  <sheetFormatPr defaultRowHeight="12.75" x14ac:dyDescent="0.2"/>
  <cols>
    <col min="1" max="1" width="4.28515625" customWidth="1"/>
    <col min="2" max="2" width="40.7109375" customWidth="1"/>
    <col min="3" max="3" width="12.7109375" customWidth="1"/>
    <col min="4" max="4" width="5.5703125" customWidth="1"/>
    <col min="5" max="5" width="4.85546875" bestFit="1" customWidth="1"/>
    <col min="6" max="6" width="6" customWidth="1"/>
    <col min="7" max="7" width="6.28515625" customWidth="1"/>
    <col min="8" max="8" width="4.85546875" customWidth="1"/>
    <col min="9" max="9" width="5.7109375" customWidth="1"/>
    <col min="10" max="10" width="5.5703125" customWidth="1"/>
    <col min="11" max="11" width="4.85546875" bestFit="1" customWidth="1"/>
    <col min="12" max="12" width="5.5703125" customWidth="1"/>
    <col min="13" max="13" width="6.5703125" customWidth="1"/>
    <col min="14" max="14" width="4.42578125" customWidth="1"/>
    <col min="15" max="15" width="6.42578125" customWidth="1"/>
    <col min="16" max="16" width="5.7109375" customWidth="1"/>
    <col min="17" max="17" width="6.140625" bestFit="1" customWidth="1"/>
    <col min="18" max="18" width="5.5703125" customWidth="1"/>
    <col min="19" max="19" width="6.5703125" customWidth="1"/>
    <col min="20" max="20" width="4.7109375" customWidth="1"/>
    <col min="21" max="21" width="5.7109375" customWidth="1"/>
    <col min="22" max="22" width="7" customWidth="1"/>
    <col min="23" max="23" width="4.85546875" bestFit="1" customWidth="1"/>
    <col min="24" max="24" width="5.7109375" customWidth="1"/>
    <col min="25" max="25" width="6.7109375" customWidth="1"/>
    <col min="26" max="26" width="4.7109375" customWidth="1"/>
    <col min="27" max="27" width="5.5703125" customWidth="1"/>
    <col min="28" max="28" width="5.85546875" customWidth="1"/>
    <col min="29" max="29" width="4.85546875" bestFit="1" customWidth="1"/>
    <col min="30" max="30" width="5.42578125" customWidth="1"/>
    <col min="31" max="31" width="6.42578125" customWidth="1"/>
    <col min="32" max="32" width="4.7109375" customWidth="1"/>
    <col min="33" max="33" width="5.85546875" customWidth="1"/>
    <col min="34" max="34" width="4.42578125" customWidth="1"/>
    <col min="35" max="35" width="4.85546875" bestFit="1" customWidth="1"/>
    <col min="36" max="36" width="5.28515625" customWidth="1"/>
    <col min="37" max="37" width="6.28515625" customWidth="1"/>
    <col min="38" max="38" width="4.85546875" customWidth="1"/>
    <col min="39" max="40" width="6" customWidth="1"/>
    <col min="41" max="41" width="5.28515625" customWidth="1"/>
    <col min="42" max="42" width="5.85546875" customWidth="1"/>
    <col min="43" max="43" width="6.5703125" customWidth="1"/>
    <col min="44" max="44" width="5.28515625" customWidth="1"/>
    <col min="45" max="45" width="5.85546875" customWidth="1"/>
    <col min="46" max="46" width="4.42578125" customWidth="1"/>
    <col min="47" max="47" width="4.85546875" bestFit="1" customWidth="1"/>
    <col min="48" max="48" width="5.5703125" customWidth="1"/>
    <col min="49" max="49" width="6.5703125" customWidth="1"/>
    <col min="50" max="50" width="4.85546875" customWidth="1"/>
    <col min="51" max="51" width="5.42578125" customWidth="1"/>
  </cols>
  <sheetData>
    <row r="1" spans="1:51" ht="15.75" customHeight="1" x14ac:dyDescent="0.2">
      <c r="C1" s="93" t="s">
        <v>851</v>
      </c>
      <c r="D1" s="93"/>
      <c r="E1" s="93"/>
      <c r="F1" s="93"/>
      <c r="G1" s="93"/>
      <c r="H1" s="93"/>
      <c r="I1" s="93"/>
      <c r="J1" s="93"/>
      <c r="K1" s="93"/>
      <c r="L1" s="93"/>
      <c r="M1" s="93"/>
      <c r="N1" s="93"/>
      <c r="O1" s="93"/>
      <c r="P1" s="93"/>
      <c r="Q1" s="93"/>
      <c r="R1" s="93"/>
      <c r="S1" s="784" t="s">
        <v>243</v>
      </c>
      <c r="T1" s="784"/>
      <c r="U1" s="93"/>
      <c r="V1" s="93"/>
      <c r="W1" s="93"/>
      <c r="X1" s="93"/>
      <c r="Y1" s="93"/>
      <c r="Z1" s="93"/>
      <c r="AA1" s="93"/>
      <c r="AB1" s="93"/>
      <c r="AC1" s="93"/>
      <c r="AD1" s="93"/>
      <c r="AE1" s="93"/>
      <c r="AF1" s="93"/>
      <c r="AG1" s="93"/>
      <c r="AH1" s="93"/>
      <c r="AI1" s="93"/>
      <c r="AJ1" s="93"/>
      <c r="AK1" s="93"/>
      <c r="AL1" s="93"/>
      <c r="AM1" s="93"/>
      <c r="AN1" s="93"/>
      <c r="AO1" s="93"/>
      <c r="AP1" s="93"/>
      <c r="AQ1" s="93"/>
      <c r="AR1" s="93"/>
      <c r="AS1" s="93"/>
      <c r="AT1" s="93"/>
    </row>
    <row r="2" spans="1:51" x14ac:dyDescent="0.2">
      <c r="C2" s="93" t="s">
        <v>856</v>
      </c>
      <c r="D2" s="93"/>
      <c r="E2" s="93"/>
      <c r="F2" s="93"/>
      <c r="G2" s="93"/>
      <c r="H2" s="93"/>
      <c r="I2" s="93"/>
      <c r="J2" s="93"/>
      <c r="K2" s="93"/>
      <c r="L2" s="93"/>
      <c r="M2" s="93"/>
      <c r="N2" s="93"/>
      <c r="O2" s="93"/>
      <c r="P2" s="93"/>
      <c r="Q2" s="93"/>
      <c r="R2" s="93"/>
      <c r="S2" s="784"/>
      <c r="T2" s="784"/>
      <c r="U2" s="93"/>
      <c r="V2" s="93"/>
      <c r="W2" s="93"/>
      <c r="X2" s="93"/>
      <c r="Y2" s="93"/>
      <c r="Z2" s="93"/>
      <c r="AA2" s="93"/>
      <c r="AB2" s="93"/>
      <c r="AC2" s="93"/>
      <c r="AD2" s="93"/>
      <c r="AE2" s="93"/>
      <c r="AF2" s="93"/>
      <c r="AG2" s="93"/>
      <c r="AH2" s="93"/>
      <c r="AI2" s="93"/>
      <c r="AJ2" s="93"/>
      <c r="AK2" s="93"/>
      <c r="AL2" s="93"/>
      <c r="AM2" s="93"/>
      <c r="AN2" s="93"/>
      <c r="AO2" s="93"/>
      <c r="AP2" s="93"/>
      <c r="AQ2" s="93"/>
      <c r="AR2" s="93"/>
      <c r="AS2" s="93"/>
      <c r="AT2" s="93"/>
    </row>
    <row r="3" spans="1:51" ht="13.5" thickBot="1" x14ac:dyDescent="0.25">
      <c r="K3" s="91"/>
      <c r="O3" s="91"/>
    </row>
    <row r="4" spans="1:51" ht="13.5" customHeight="1" thickBot="1" x14ac:dyDescent="0.25">
      <c r="A4" s="760" t="s">
        <v>199</v>
      </c>
      <c r="B4" s="763" t="s">
        <v>207</v>
      </c>
      <c r="C4" s="766" t="s">
        <v>208</v>
      </c>
      <c r="D4" s="769" t="s">
        <v>209</v>
      </c>
      <c r="E4" s="770"/>
      <c r="F4" s="770"/>
      <c r="G4" s="770"/>
      <c r="H4" s="770"/>
      <c r="I4" s="771"/>
      <c r="J4" s="775" t="s">
        <v>210</v>
      </c>
      <c r="K4" s="776"/>
      <c r="L4" s="776"/>
      <c r="M4" s="776"/>
      <c r="N4" s="776"/>
      <c r="O4" s="777"/>
      <c r="P4" s="785" t="s">
        <v>211</v>
      </c>
      <c r="Q4" s="786"/>
      <c r="R4" s="786"/>
      <c r="S4" s="786"/>
      <c r="T4" s="786"/>
      <c r="U4" s="787"/>
      <c r="V4" s="791" t="s">
        <v>212</v>
      </c>
      <c r="W4" s="792"/>
      <c r="X4" s="792"/>
      <c r="Y4" s="792"/>
      <c r="Z4" s="792"/>
      <c r="AA4" s="793"/>
      <c r="AB4" s="775" t="s">
        <v>213</v>
      </c>
      <c r="AC4" s="776"/>
      <c r="AD4" s="776"/>
      <c r="AE4" s="776"/>
      <c r="AF4" s="776"/>
      <c r="AG4" s="776"/>
      <c r="AH4" s="776"/>
      <c r="AI4" s="776"/>
      <c r="AJ4" s="776"/>
      <c r="AK4" s="776"/>
      <c r="AL4" s="776"/>
      <c r="AM4" s="776"/>
      <c r="AN4" s="798" t="s">
        <v>214</v>
      </c>
      <c r="AO4" s="799"/>
      <c r="AP4" s="799"/>
      <c r="AQ4" s="799"/>
      <c r="AR4" s="799"/>
      <c r="AS4" s="800"/>
      <c r="AT4" s="801" t="s">
        <v>215</v>
      </c>
      <c r="AU4" s="763"/>
      <c r="AV4" s="763"/>
      <c r="AW4" s="763"/>
      <c r="AX4" s="763"/>
      <c r="AY4" s="802"/>
    </row>
    <row r="5" spans="1:51" ht="33.75" customHeight="1" x14ac:dyDescent="0.2">
      <c r="A5" s="761"/>
      <c r="B5" s="764"/>
      <c r="C5" s="767"/>
      <c r="D5" s="772"/>
      <c r="E5" s="773"/>
      <c r="F5" s="773"/>
      <c r="G5" s="773"/>
      <c r="H5" s="773"/>
      <c r="I5" s="774"/>
      <c r="J5" s="778"/>
      <c r="K5" s="779"/>
      <c r="L5" s="779"/>
      <c r="M5" s="779"/>
      <c r="N5" s="779"/>
      <c r="O5" s="780"/>
      <c r="P5" s="788"/>
      <c r="Q5" s="789"/>
      <c r="R5" s="789"/>
      <c r="S5" s="789"/>
      <c r="T5" s="789"/>
      <c r="U5" s="790"/>
      <c r="V5" s="794"/>
      <c r="W5" s="795"/>
      <c r="X5" s="795"/>
      <c r="Y5" s="795"/>
      <c r="Z5" s="795"/>
      <c r="AA5" s="796"/>
      <c r="AB5" s="769" t="s">
        <v>216</v>
      </c>
      <c r="AC5" s="770"/>
      <c r="AD5" s="770"/>
      <c r="AE5" s="770"/>
      <c r="AF5" s="770"/>
      <c r="AG5" s="771"/>
      <c r="AH5" s="769" t="s">
        <v>169</v>
      </c>
      <c r="AI5" s="770"/>
      <c r="AJ5" s="770"/>
      <c r="AK5" s="770"/>
      <c r="AL5" s="770"/>
      <c r="AM5" s="771"/>
      <c r="AN5" s="772" t="s">
        <v>217</v>
      </c>
      <c r="AO5" s="773"/>
      <c r="AP5" s="773"/>
      <c r="AQ5" s="773"/>
      <c r="AR5" s="773"/>
      <c r="AS5" s="774"/>
      <c r="AT5" s="803"/>
      <c r="AU5" s="765"/>
      <c r="AV5" s="765"/>
      <c r="AW5" s="765"/>
      <c r="AX5" s="765"/>
      <c r="AY5" s="804"/>
    </row>
    <row r="6" spans="1:51" ht="12.75" customHeight="1" x14ac:dyDescent="0.2">
      <c r="A6" s="761"/>
      <c r="B6" s="764"/>
      <c r="C6" s="767"/>
      <c r="D6" s="781" t="s">
        <v>218</v>
      </c>
      <c r="E6" s="782" t="s">
        <v>219</v>
      </c>
      <c r="F6" s="782"/>
      <c r="G6" s="782"/>
      <c r="H6" s="782"/>
      <c r="I6" s="783"/>
      <c r="J6" s="781" t="s">
        <v>218</v>
      </c>
      <c r="K6" s="782" t="s">
        <v>219</v>
      </c>
      <c r="L6" s="782"/>
      <c r="M6" s="782"/>
      <c r="N6" s="782"/>
      <c r="O6" s="783"/>
      <c r="P6" s="781" t="s">
        <v>218</v>
      </c>
      <c r="Q6" s="782" t="s">
        <v>219</v>
      </c>
      <c r="R6" s="782"/>
      <c r="S6" s="782"/>
      <c r="T6" s="782"/>
      <c r="U6" s="783"/>
      <c r="V6" s="781" t="s">
        <v>218</v>
      </c>
      <c r="W6" s="782" t="s">
        <v>219</v>
      </c>
      <c r="X6" s="782"/>
      <c r="Y6" s="782"/>
      <c r="Z6" s="782"/>
      <c r="AA6" s="783"/>
      <c r="AB6" s="781" t="s">
        <v>218</v>
      </c>
      <c r="AC6" s="782" t="s">
        <v>219</v>
      </c>
      <c r="AD6" s="782"/>
      <c r="AE6" s="782"/>
      <c r="AF6" s="782"/>
      <c r="AG6" s="783"/>
      <c r="AH6" s="781" t="s">
        <v>218</v>
      </c>
      <c r="AI6" s="782" t="s">
        <v>219</v>
      </c>
      <c r="AJ6" s="782"/>
      <c r="AK6" s="782"/>
      <c r="AL6" s="782"/>
      <c r="AM6" s="783"/>
      <c r="AN6" s="781" t="s">
        <v>218</v>
      </c>
      <c r="AO6" s="782" t="s">
        <v>219</v>
      </c>
      <c r="AP6" s="782"/>
      <c r="AQ6" s="782"/>
      <c r="AR6" s="782"/>
      <c r="AS6" s="783"/>
      <c r="AT6" s="781" t="s">
        <v>218</v>
      </c>
      <c r="AU6" s="782" t="s">
        <v>219</v>
      </c>
      <c r="AV6" s="782"/>
      <c r="AW6" s="782"/>
      <c r="AX6" s="782"/>
      <c r="AY6" s="783"/>
    </row>
    <row r="7" spans="1:51" ht="24" customHeight="1" thickBot="1" x14ac:dyDescent="0.25">
      <c r="A7" s="762"/>
      <c r="B7" s="765"/>
      <c r="C7" s="768"/>
      <c r="D7" s="781"/>
      <c r="E7" s="110" t="s">
        <v>220</v>
      </c>
      <c r="F7" s="78" t="s">
        <v>221</v>
      </c>
      <c r="G7" s="78" t="s">
        <v>222</v>
      </c>
      <c r="H7" s="78" t="s">
        <v>223</v>
      </c>
      <c r="I7" s="111" t="s">
        <v>224</v>
      </c>
      <c r="J7" s="781"/>
      <c r="K7" s="110" t="s">
        <v>220</v>
      </c>
      <c r="L7" s="78" t="s">
        <v>221</v>
      </c>
      <c r="M7" s="78" t="s">
        <v>222</v>
      </c>
      <c r="N7" s="78" t="s">
        <v>223</v>
      </c>
      <c r="O7" s="111" t="s">
        <v>224</v>
      </c>
      <c r="P7" s="781"/>
      <c r="Q7" s="110" t="s">
        <v>220</v>
      </c>
      <c r="R7" s="78" t="s">
        <v>221</v>
      </c>
      <c r="S7" s="78" t="s">
        <v>222</v>
      </c>
      <c r="T7" s="78" t="s">
        <v>223</v>
      </c>
      <c r="U7" s="111" t="s">
        <v>224</v>
      </c>
      <c r="V7" s="781"/>
      <c r="W7" s="110" t="s">
        <v>220</v>
      </c>
      <c r="X7" s="78" t="s">
        <v>221</v>
      </c>
      <c r="Y7" s="78" t="s">
        <v>222</v>
      </c>
      <c r="Z7" s="78" t="s">
        <v>223</v>
      </c>
      <c r="AA7" s="111" t="s">
        <v>224</v>
      </c>
      <c r="AB7" s="781"/>
      <c r="AC7" s="110" t="s">
        <v>220</v>
      </c>
      <c r="AD7" s="78" t="s">
        <v>221</v>
      </c>
      <c r="AE7" s="78" t="s">
        <v>222</v>
      </c>
      <c r="AF7" s="78" t="s">
        <v>223</v>
      </c>
      <c r="AG7" s="111" t="s">
        <v>224</v>
      </c>
      <c r="AH7" s="781"/>
      <c r="AI7" s="110" t="s">
        <v>220</v>
      </c>
      <c r="AJ7" s="78" t="s">
        <v>221</v>
      </c>
      <c r="AK7" s="78" t="s">
        <v>222</v>
      </c>
      <c r="AL7" s="78" t="s">
        <v>223</v>
      </c>
      <c r="AM7" s="111" t="s">
        <v>224</v>
      </c>
      <c r="AN7" s="781"/>
      <c r="AO7" s="110" t="s">
        <v>220</v>
      </c>
      <c r="AP7" s="78" t="s">
        <v>221</v>
      </c>
      <c r="AQ7" s="78" t="s">
        <v>222</v>
      </c>
      <c r="AR7" s="78" t="s">
        <v>223</v>
      </c>
      <c r="AS7" s="111" t="s">
        <v>224</v>
      </c>
      <c r="AT7" s="781"/>
      <c r="AU7" s="110" t="s">
        <v>220</v>
      </c>
      <c r="AV7" s="78" t="s">
        <v>221</v>
      </c>
      <c r="AW7" s="78" t="s">
        <v>222</v>
      </c>
      <c r="AX7" s="78" t="s">
        <v>223</v>
      </c>
      <c r="AY7" s="111" t="s">
        <v>224</v>
      </c>
    </row>
    <row r="8" spans="1:51" x14ac:dyDescent="0.2">
      <c r="A8" s="112"/>
      <c r="B8" s="113" t="s">
        <v>203</v>
      </c>
      <c r="C8" s="114"/>
      <c r="D8" s="115">
        <f>E8+F8+G8+H8+I8</f>
        <v>92</v>
      </c>
      <c r="E8" s="97">
        <f>SUM(E9:E18)</f>
        <v>39</v>
      </c>
      <c r="F8" s="97">
        <f>SUM(F9:F18)</f>
        <v>8</v>
      </c>
      <c r="G8" s="97">
        <f>SUM(G9:G18)</f>
        <v>3</v>
      </c>
      <c r="H8" s="97">
        <f>SUM(H9:H18)</f>
        <v>10</v>
      </c>
      <c r="I8" s="116">
        <f>SUM(I9:I18)</f>
        <v>32</v>
      </c>
      <c r="J8" s="115">
        <f>K8+L8+M8+N8+O8</f>
        <v>782</v>
      </c>
      <c r="K8" s="97">
        <f>SUM(K9:K18)</f>
        <v>213</v>
      </c>
      <c r="L8" s="97">
        <f>SUM(L9:L18)</f>
        <v>4</v>
      </c>
      <c r="M8" s="97">
        <f>SUM(M9:M18)</f>
        <v>36</v>
      </c>
      <c r="N8" s="97">
        <f>SUM(N9:N18)</f>
        <v>351</v>
      </c>
      <c r="O8" s="116">
        <f>SUM(O9:O18)</f>
        <v>178</v>
      </c>
      <c r="P8" s="115">
        <f>Q8+R8+S8+T8+U8</f>
        <v>874</v>
      </c>
      <c r="Q8" s="97">
        <f>SUM(Q9:Q18)</f>
        <v>252</v>
      </c>
      <c r="R8" s="97">
        <f>SUM(R9:R18)</f>
        <v>12</v>
      </c>
      <c r="S8" s="97">
        <f>SUM(S9:S18)</f>
        <v>39</v>
      </c>
      <c r="T8" s="97">
        <f>SUM(T9:T18)</f>
        <v>361</v>
      </c>
      <c r="U8" s="116">
        <f>SUM(U9:U18)</f>
        <v>210</v>
      </c>
      <c r="V8" s="115">
        <f>W8+X8+Y8+Z8+AA8</f>
        <v>747</v>
      </c>
      <c r="W8" s="97">
        <f>SUM(W9:W18)</f>
        <v>203</v>
      </c>
      <c r="X8" s="97">
        <f>SUM(X9:X18)</f>
        <v>10</v>
      </c>
      <c r="Y8" s="97">
        <f>SUM(Y9:Y18)</f>
        <v>39</v>
      </c>
      <c r="Z8" s="97">
        <f>SUM(Z9:Z18)</f>
        <v>354</v>
      </c>
      <c r="AA8" s="116">
        <f>SUM(AA9:AA18)</f>
        <v>141</v>
      </c>
      <c r="AB8" s="115">
        <f>AC8+AD8+AE8+AF8+AG8</f>
        <v>450</v>
      </c>
      <c r="AC8" s="97">
        <f>SUM(AC9:AC18)</f>
        <v>43</v>
      </c>
      <c r="AD8" s="97">
        <f>SUM(AD9:AD18)</f>
        <v>2</v>
      </c>
      <c r="AE8" s="97">
        <f>SUM(AE9:AE18)</f>
        <v>6</v>
      </c>
      <c r="AF8" s="97">
        <f>SUM(AF9:AF18)</f>
        <v>290</v>
      </c>
      <c r="AG8" s="116">
        <f>SUM(AG9:AG18)</f>
        <v>109</v>
      </c>
      <c r="AH8" s="115">
        <f>AI8+AJ8+AK8+AL8+AM8</f>
        <v>297</v>
      </c>
      <c r="AI8" s="97">
        <f>SUM(AI9:AI18)</f>
        <v>160</v>
      </c>
      <c r="AJ8" s="97">
        <f>SUM(AJ9:AJ18)</f>
        <v>8</v>
      </c>
      <c r="AK8" s="97">
        <f>SUM(AK9:AK18)</f>
        <v>33</v>
      </c>
      <c r="AL8" s="97">
        <f>SUM(AL9:AL18)</f>
        <v>64</v>
      </c>
      <c r="AM8" s="116">
        <f>SUM(AM9:AM18)</f>
        <v>32</v>
      </c>
      <c r="AN8" s="115">
        <f>AO8+AP8+AQ8+AR8+AS8</f>
        <v>629</v>
      </c>
      <c r="AO8" s="97">
        <f>SUM(AO9:AO18)</f>
        <v>145</v>
      </c>
      <c r="AP8" s="97">
        <f>SUM(AP9:AP18)</f>
        <v>2</v>
      </c>
      <c r="AQ8" s="97">
        <f>SUM(AQ9:AQ18)</f>
        <v>37</v>
      </c>
      <c r="AR8" s="97">
        <f>SUM(AR9:AR18)</f>
        <v>351</v>
      </c>
      <c r="AS8" s="116">
        <f>SUM(AS9:AS18)</f>
        <v>94</v>
      </c>
      <c r="AT8" s="115">
        <f>AU8+AV8+AW8+AX8+AY8</f>
        <v>127</v>
      </c>
      <c r="AU8" s="97">
        <f>SUM(AU9:AU18)</f>
        <v>49</v>
      </c>
      <c r="AV8" s="97">
        <f>SUM(AV9:AV18)</f>
        <v>2</v>
      </c>
      <c r="AW8" s="97">
        <f>SUM(AW9:AW18)</f>
        <v>0</v>
      </c>
      <c r="AX8" s="97">
        <f>SUM(AX9:AX18)</f>
        <v>7</v>
      </c>
      <c r="AY8" s="116">
        <f>SUM(AY9:AY18)</f>
        <v>69</v>
      </c>
    </row>
    <row r="9" spans="1:51" x14ac:dyDescent="0.2">
      <c r="A9" s="94">
        <v>1</v>
      </c>
      <c r="B9" s="117" t="s">
        <v>834</v>
      </c>
      <c r="C9" s="557" t="s">
        <v>835</v>
      </c>
      <c r="D9" s="115">
        <f t="shared" ref="D9:D15" si="0">E9+F9+G9+H9+I9</f>
        <v>20</v>
      </c>
      <c r="E9" s="118">
        <v>10</v>
      </c>
      <c r="F9" s="80">
        <v>3</v>
      </c>
      <c r="G9" s="80">
        <v>0</v>
      </c>
      <c r="H9" s="80">
        <v>1</v>
      </c>
      <c r="I9" s="99">
        <v>6</v>
      </c>
      <c r="J9" s="115">
        <f t="shared" ref="J9:J15" si="1">K9+L9+M9+N9+O9</f>
        <v>210</v>
      </c>
      <c r="K9" s="119">
        <v>67</v>
      </c>
      <c r="L9" s="80">
        <v>1</v>
      </c>
      <c r="M9" s="80">
        <v>10</v>
      </c>
      <c r="N9" s="80">
        <v>85</v>
      </c>
      <c r="O9" s="99">
        <v>47</v>
      </c>
      <c r="P9" s="115">
        <f>Q9+R9+S9+T9+U9</f>
        <v>230</v>
      </c>
      <c r="Q9" s="96">
        <f>E9+K9</f>
        <v>77</v>
      </c>
      <c r="R9" s="96">
        <f t="shared" ref="R9:U15" si="2">F9+L9</f>
        <v>4</v>
      </c>
      <c r="S9" s="96">
        <f t="shared" si="2"/>
        <v>10</v>
      </c>
      <c r="T9" s="96">
        <f t="shared" si="2"/>
        <v>86</v>
      </c>
      <c r="U9" s="98">
        <f t="shared" si="2"/>
        <v>53</v>
      </c>
      <c r="V9" s="115">
        <f t="shared" ref="V9:V15" si="3">W9+X9+Y9+Z9+AA9</f>
        <v>204</v>
      </c>
      <c r="W9" s="96">
        <f>AC9+AI9</f>
        <v>65</v>
      </c>
      <c r="X9" s="96">
        <f>AD9+AJ9</f>
        <v>3</v>
      </c>
      <c r="Y9" s="96">
        <f>AE9+AK9</f>
        <v>10</v>
      </c>
      <c r="Z9" s="96">
        <f>AF9+AL9</f>
        <v>85</v>
      </c>
      <c r="AA9" s="98">
        <f>AG9+AM9</f>
        <v>41</v>
      </c>
      <c r="AB9" s="115">
        <f t="shared" ref="AB9:AB15" si="4">AC9+AD9+AE9+AF9+AG9</f>
        <v>104</v>
      </c>
      <c r="AC9" s="80">
        <v>11</v>
      </c>
      <c r="AD9" s="80">
        <v>0</v>
      </c>
      <c r="AE9" s="80">
        <v>0</v>
      </c>
      <c r="AF9" s="80">
        <v>61</v>
      </c>
      <c r="AG9" s="99">
        <v>32</v>
      </c>
      <c r="AH9" s="115">
        <f t="shared" ref="AH9:AH15" si="5">AI9+AJ9+AK9+AL9+AM9</f>
        <v>100</v>
      </c>
      <c r="AI9" s="80">
        <v>54</v>
      </c>
      <c r="AJ9" s="80">
        <v>3</v>
      </c>
      <c r="AK9" s="80">
        <v>10</v>
      </c>
      <c r="AL9" s="80">
        <v>24</v>
      </c>
      <c r="AM9" s="99">
        <v>9</v>
      </c>
      <c r="AN9" s="115">
        <f t="shared" ref="AN9:AN15" si="6">AO9+AP9+AQ9+AR9+AS9</f>
        <v>179</v>
      </c>
      <c r="AO9" s="80">
        <v>51</v>
      </c>
      <c r="AP9" s="80">
        <v>1</v>
      </c>
      <c r="AQ9" s="80">
        <v>10</v>
      </c>
      <c r="AR9" s="80">
        <v>85</v>
      </c>
      <c r="AS9" s="99">
        <v>32</v>
      </c>
      <c r="AT9" s="115">
        <f t="shared" ref="AT9:AT14" si="7">AU9+AV9+AW9+AX9+AY9</f>
        <v>26</v>
      </c>
      <c r="AU9" s="96">
        <f>Q9-W9</f>
        <v>12</v>
      </c>
      <c r="AV9" s="96">
        <f>R9-X9</f>
        <v>1</v>
      </c>
      <c r="AW9" s="96">
        <f>S9-Y9</f>
        <v>0</v>
      </c>
      <c r="AX9" s="96">
        <f>T9-Z9</f>
        <v>1</v>
      </c>
      <c r="AY9" s="98">
        <f t="shared" ref="AU9:AY15" si="8">U9-AA9</f>
        <v>12</v>
      </c>
    </row>
    <row r="10" spans="1:51" x14ac:dyDescent="0.2">
      <c r="A10" s="94">
        <v>2</v>
      </c>
      <c r="B10" s="117" t="s">
        <v>836</v>
      </c>
      <c r="C10" s="557" t="s">
        <v>837</v>
      </c>
      <c r="D10" s="115">
        <f t="shared" si="0"/>
        <v>2</v>
      </c>
      <c r="E10" s="118">
        <v>2</v>
      </c>
      <c r="F10" s="80">
        <v>0</v>
      </c>
      <c r="G10" s="80">
        <v>0</v>
      </c>
      <c r="H10" s="80">
        <v>0</v>
      </c>
      <c r="I10" s="99">
        <v>0</v>
      </c>
      <c r="J10" s="115">
        <f t="shared" si="1"/>
        <v>2</v>
      </c>
      <c r="K10" s="119">
        <v>2</v>
      </c>
      <c r="L10" s="80">
        <v>0</v>
      </c>
      <c r="M10" s="80">
        <v>0</v>
      </c>
      <c r="N10" s="80">
        <v>0</v>
      </c>
      <c r="O10" s="99">
        <v>0</v>
      </c>
      <c r="P10" s="115">
        <f t="shared" ref="P10:P15" si="9">Q10+R10+S10+T10+U10</f>
        <v>4</v>
      </c>
      <c r="Q10" s="96">
        <f t="shared" ref="Q10:Q15" si="10">E10+K10</f>
        <v>4</v>
      </c>
      <c r="R10" s="96">
        <f t="shared" si="2"/>
        <v>0</v>
      </c>
      <c r="S10" s="96">
        <f t="shared" si="2"/>
        <v>0</v>
      </c>
      <c r="T10" s="96">
        <f t="shared" si="2"/>
        <v>0</v>
      </c>
      <c r="U10" s="98">
        <f t="shared" si="2"/>
        <v>0</v>
      </c>
      <c r="V10" s="115">
        <f t="shared" si="3"/>
        <v>3</v>
      </c>
      <c r="W10" s="96">
        <f>AC10+AI10</f>
        <v>3</v>
      </c>
      <c r="X10" s="96">
        <f t="shared" ref="W10:AA15" si="11">AD10+AJ10</f>
        <v>0</v>
      </c>
      <c r="Y10" s="96">
        <f t="shared" si="11"/>
        <v>0</v>
      </c>
      <c r="Z10" s="96">
        <f t="shared" si="11"/>
        <v>0</v>
      </c>
      <c r="AA10" s="98">
        <f t="shared" si="11"/>
        <v>0</v>
      </c>
      <c r="AB10" s="115">
        <f t="shared" si="4"/>
        <v>1</v>
      </c>
      <c r="AC10" s="80">
        <v>1</v>
      </c>
      <c r="AD10" s="80">
        <v>0</v>
      </c>
      <c r="AE10" s="80">
        <v>0</v>
      </c>
      <c r="AF10" s="80">
        <v>0</v>
      </c>
      <c r="AG10" s="99">
        <v>0</v>
      </c>
      <c r="AH10" s="115">
        <f t="shared" si="5"/>
        <v>2</v>
      </c>
      <c r="AI10" s="80">
        <v>2</v>
      </c>
      <c r="AJ10" s="80">
        <v>0</v>
      </c>
      <c r="AK10" s="80">
        <v>0</v>
      </c>
      <c r="AL10" s="80">
        <v>0</v>
      </c>
      <c r="AM10" s="99">
        <v>0</v>
      </c>
      <c r="AN10" s="115">
        <f t="shared" si="6"/>
        <v>0</v>
      </c>
      <c r="AO10" s="80">
        <v>0</v>
      </c>
      <c r="AP10" s="80">
        <v>0</v>
      </c>
      <c r="AQ10" s="80">
        <v>0</v>
      </c>
      <c r="AR10" s="80">
        <v>0</v>
      </c>
      <c r="AS10" s="99">
        <v>0</v>
      </c>
      <c r="AT10" s="115">
        <f t="shared" si="7"/>
        <v>1</v>
      </c>
      <c r="AU10" s="96">
        <f t="shared" si="8"/>
        <v>1</v>
      </c>
      <c r="AV10" s="96">
        <f t="shared" si="8"/>
        <v>0</v>
      </c>
      <c r="AW10" s="96">
        <f t="shared" si="8"/>
        <v>0</v>
      </c>
      <c r="AX10" s="96">
        <f t="shared" si="8"/>
        <v>0</v>
      </c>
      <c r="AY10" s="98">
        <f t="shared" si="8"/>
        <v>0</v>
      </c>
    </row>
    <row r="11" spans="1:51" x14ac:dyDescent="0.2">
      <c r="A11" s="94">
        <v>3</v>
      </c>
      <c r="B11" s="117" t="s">
        <v>838</v>
      </c>
      <c r="C11" s="557" t="s">
        <v>839</v>
      </c>
      <c r="D11" s="115">
        <f t="shared" si="0"/>
        <v>0</v>
      </c>
      <c r="E11" s="118">
        <v>0</v>
      </c>
      <c r="F11" s="80">
        <v>0</v>
      </c>
      <c r="G11" s="80">
        <v>0</v>
      </c>
      <c r="H11" s="80">
        <v>0</v>
      </c>
      <c r="I11" s="99">
        <v>0</v>
      </c>
      <c r="J11" s="115">
        <f t="shared" si="1"/>
        <v>0</v>
      </c>
      <c r="K11" s="119">
        <v>0</v>
      </c>
      <c r="L11" s="80">
        <v>0</v>
      </c>
      <c r="M11" s="80">
        <v>0</v>
      </c>
      <c r="N11" s="80">
        <v>0</v>
      </c>
      <c r="O11" s="99">
        <v>0</v>
      </c>
      <c r="P11" s="115">
        <f t="shared" si="9"/>
        <v>0</v>
      </c>
      <c r="Q11" s="96">
        <f t="shared" si="10"/>
        <v>0</v>
      </c>
      <c r="R11" s="96">
        <f t="shared" si="2"/>
        <v>0</v>
      </c>
      <c r="S11" s="96">
        <f t="shared" si="2"/>
        <v>0</v>
      </c>
      <c r="T11" s="96">
        <f t="shared" si="2"/>
        <v>0</v>
      </c>
      <c r="U11" s="98">
        <f t="shared" si="2"/>
        <v>0</v>
      </c>
      <c r="V11" s="115">
        <f>W11+X11+Y11+Z11+AA11</f>
        <v>0</v>
      </c>
      <c r="W11" s="96">
        <f t="shared" si="11"/>
        <v>0</v>
      </c>
      <c r="X11" s="96">
        <f t="shared" si="11"/>
        <v>0</v>
      </c>
      <c r="Y11" s="96">
        <f t="shared" si="11"/>
        <v>0</v>
      </c>
      <c r="Z11" s="96">
        <f t="shared" si="11"/>
        <v>0</v>
      </c>
      <c r="AA11" s="98">
        <f t="shared" si="11"/>
        <v>0</v>
      </c>
      <c r="AB11" s="115">
        <f>AC11+AD11+AE11+AF11+AG11</f>
        <v>0</v>
      </c>
      <c r="AC11" s="80">
        <v>0</v>
      </c>
      <c r="AD11" s="80">
        <v>0</v>
      </c>
      <c r="AE11" s="80">
        <v>0</v>
      </c>
      <c r="AF11" s="80">
        <v>0</v>
      </c>
      <c r="AG11" s="99">
        <v>0</v>
      </c>
      <c r="AH11" s="115">
        <f t="shared" si="5"/>
        <v>0</v>
      </c>
      <c r="AI11" s="80">
        <v>0</v>
      </c>
      <c r="AJ11" s="80">
        <v>0</v>
      </c>
      <c r="AK11" s="80">
        <v>0</v>
      </c>
      <c r="AL11" s="80">
        <v>0</v>
      </c>
      <c r="AM11" s="99">
        <v>0</v>
      </c>
      <c r="AN11" s="115">
        <f t="shared" si="6"/>
        <v>0</v>
      </c>
      <c r="AO11" s="80">
        <v>0</v>
      </c>
      <c r="AP11" s="80">
        <v>0</v>
      </c>
      <c r="AQ11" s="80">
        <v>0</v>
      </c>
      <c r="AR11" s="80">
        <v>0</v>
      </c>
      <c r="AS11" s="99">
        <v>0</v>
      </c>
      <c r="AT11" s="115">
        <f t="shared" si="7"/>
        <v>0</v>
      </c>
      <c r="AU11" s="96">
        <f t="shared" si="8"/>
        <v>0</v>
      </c>
      <c r="AV11" s="96">
        <f t="shared" si="8"/>
        <v>0</v>
      </c>
      <c r="AW11" s="96">
        <f t="shared" si="8"/>
        <v>0</v>
      </c>
      <c r="AX11" s="96">
        <f t="shared" si="8"/>
        <v>0</v>
      </c>
      <c r="AY11" s="98">
        <f t="shared" si="8"/>
        <v>0</v>
      </c>
    </row>
    <row r="12" spans="1:51" x14ac:dyDescent="0.2">
      <c r="A12" s="94">
        <v>4</v>
      </c>
      <c r="B12" s="117" t="s">
        <v>840</v>
      </c>
      <c r="C12" s="557" t="s">
        <v>874</v>
      </c>
      <c r="D12" s="115">
        <f t="shared" si="0"/>
        <v>27</v>
      </c>
      <c r="E12" s="118">
        <v>9</v>
      </c>
      <c r="F12" s="80">
        <v>3</v>
      </c>
      <c r="G12" s="80">
        <v>0</v>
      </c>
      <c r="H12" s="80">
        <v>3</v>
      </c>
      <c r="I12" s="99">
        <v>12</v>
      </c>
      <c r="J12" s="115">
        <f t="shared" si="1"/>
        <v>195</v>
      </c>
      <c r="K12" s="119">
        <v>57</v>
      </c>
      <c r="L12" s="80">
        <v>1</v>
      </c>
      <c r="M12" s="80">
        <v>11</v>
      </c>
      <c r="N12" s="80">
        <v>78</v>
      </c>
      <c r="O12" s="99">
        <v>48</v>
      </c>
      <c r="P12" s="115">
        <f t="shared" si="9"/>
        <v>222</v>
      </c>
      <c r="Q12" s="96">
        <f t="shared" si="10"/>
        <v>66</v>
      </c>
      <c r="R12" s="96">
        <f t="shared" si="2"/>
        <v>4</v>
      </c>
      <c r="S12" s="96">
        <f t="shared" si="2"/>
        <v>11</v>
      </c>
      <c r="T12" s="96">
        <f t="shared" si="2"/>
        <v>81</v>
      </c>
      <c r="U12" s="98">
        <f t="shared" si="2"/>
        <v>60</v>
      </c>
      <c r="V12" s="115">
        <f t="shared" si="3"/>
        <v>169</v>
      </c>
      <c r="W12" s="96">
        <f t="shared" si="11"/>
        <v>52</v>
      </c>
      <c r="X12" s="96">
        <f t="shared" si="11"/>
        <v>3</v>
      </c>
      <c r="Y12" s="96">
        <f t="shared" si="11"/>
        <v>11</v>
      </c>
      <c r="Z12" s="96">
        <f t="shared" si="11"/>
        <v>76</v>
      </c>
      <c r="AA12" s="98">
        <f t="shared" si="11"/>
        <v>27</v>
      </c>
      <c r="AB12" s="115">
        <f t="shared" si="4"/>
        <v>97</v>
      </c>
      <c r="AC12" s="80">
        <v>11</v>
      </c>
      <c r="AD12" s="80">
        <v>0</v>
      </c>
      <c r="AE12" s="80">
        <v>1</v>
      </c>
      <c r="AF12" s="80">
        <v>65</v>
      </c>
      <c r="AG12" s="99">
        <v>20</v>
      </c>
      <c r="AH12" s="115">
        <f t="shared" si="5"/>
        <v>72</v>
      </c>
      <c r="AI12" s="80">
        <v>41</v>
      </c>
      <c r="AJ12" s="80">
        <v>3</v>
      </c>
      <c r="AK12" s="80">
        <v>10</v>
      </c>
      <c r="AL12" s="80">
        <v>11</v>
      </c>
      <c r="AM12" s="99">
        <v>7</v>
      </c>
      <c r="AN12" s="115">
        <f t="shared" si="6"/>
        <v>142</v>
      </c>
      <c r="AO12" s="80">
        <v>37</v>
      </c>
      <c r="AP12" s="80">
        <v>1</v>
      </c>
      <c r="AQ12" s="80">
        <v>10</v>
      </c>
      <c r="AR12" s="80">
        <v>75</v>
      </c>
      <c r="AS12" s="99">
        <v>19</v>
      </c>
      <c r="AT12" s="115">
        <f t="shared" si="7"/>
        <v>53</v>
      </c>
      <c r="AU12" s="96">
        <f t="shared" si="8"/>
        <v>14</v>
      </c>
      <c r="AV12" s="96">
        <f t="shared" si="8"/>
        <v>1</v>
      </c>
      <c r="AW12" s="96">
        <f t="shared" si="8"/>
        <v>0</v>
      </c>
      <c r="AX12" s="96">
        <f t="shared" si="8"/>
        <v>5</v>
      </c>
      <c r="AY12" s="98">
        <f t="shared" si="8"/>
        <v>33</v>
      </c>
    </row>
    <row r="13" spans="1:51" x14ac:dyDescent="0.2">
      <c r="A13" s="94">
        <v>5</v>
      </c>
      <c r="B13" s="117" t="s">
        <v>841</v>
      </c>
      <c r="C13" s="557" t="s">
        <v>875</v>
      </c>
      <c r="D13" s="115">
        <f t="shared" si="0"/>
        <v>15</v>
      </c>
      <c r="E13" s="118">
        <v>3</v>
      </c>
      <c r="F13" s="80">
        <v>0</v>
      </c>
      <c r="G13" s="80">
        <v>1</v>
      </c>
      <c r="H13" s="80">
        <v>4</v>
      </c>
      <c r="I13" s="99">
        <v>7</v>
      </c>
      <c r="J13" s="115">
        <f t="shared" si="1"/>
        <v>188</v>
      </c>
      <c r="K13" s="587">
        <v>41</v>
      </c>
      <c r="L13" s="80">
        <v>1</v>
      </c>
      <c r="M13" s="80">
        <v>8</v>
      </c>
      <c r="N13" s="80">
        <v>99</v>
      </c>
      <c r="O13" s="99">
        <v>39</v>
      </c>
      <c r="P13" s="115">
        <f t="shared" si="9"/>
        <v>203</v>
      </c>
      <c r="Q13" s="96">
        <f t="shared" si="10"/>
        <v>44</v>
      </c>
      <c r="R13" s="96">
        <f t="shared" si="2"/>
        <v>1</v>
      </c>
      <c r="S13" s="96">
        <f t="shared" si="2"/>
        <v>9</v>
      </c>
      <c r="T13" s="96">
        <f t="shared" si="2"/>
        <v>103</v>
      </c>
      <c r="U13" s="98">
        <f t="shared" si="2"/>
        <v>46</v>
      </c>
      <c r="V13" s="115">
        <f t="shared" si="3"/>
        <v>190</v>
      </c>
      <c r="W13" s="96">
        <f t="shared" si="11"/>
        <v>38</v>
      </c>
      <c r="X13" s="96">
        <f t="shared" si="11"/>
        <v>1</v>
      </c>
      <c r="Y13" s="96">
        <f t="shared" si="11"/>
        <v>9</v>
      </c>
      <c r="Z13" s="96">
        <f t="shared" si="11"/>
        <v>103</v>
      </c>
      <c r="AA13" s="98">
        <f t="shared" si="11"/>
        <v>39</v>
      </c>
      <c r="AB13" s="115">
        <f t="shared" si="4"/>
        <v>130</v>
      </c>
      <c r="AC13" s="80">
        <v>8</v>
      </c>
      <c r="AD13" s="80">
        <v>0</v>
      </c>
      <c r="AE13" s="80">
        <v>4</v>
      </c>
      <c r="AF13" s="80">
        <v>87</v>
      </c>
      <c r="AG13" s="99">
        <v>31</v>
      </c>
      <c r="AH13" s="115">
        <f t="shared" si="5"/>
        <v>60</v>
      </c>
      <c r="AI13" s="80">
        <v>30</v>
      </c>
      <c r="AJ13" s="80">
        <v>1</v>
      </c>
      <c r="AK13" s="80">
        <v>5</v>
      </c>
      <c r="AL13" s="80">
        <v>16</v>
      </c>
      <c r="AM13" s="99">
        <v>8</v>
      </c>
      <c r="AN13" s="115">
        <f t="shared" si="6"/>
        <v>161</v>
      </c>
      <c r="AO13" s="80">
        <v>29</v>
      </c>
      <c r="AP13" s="80">
        <v>0</v>
      </c>
      <c r="AQ13" s="80">
        <v>8</v>
      </c>
      <c r="AR13" s="80">
        <v>103</v>
      </c>
      <c r="AS13" s="99">
        <v>21</v>
      </c>
      <c r="AT13" s="115">
        <f t="shared" si="7"/>
        <v>13</v>
      </c>
      <c r="AU13" s="96">
        <f t="shared" si="8"/>
        <v>6</v>
      </c>
      <c r="AV13" s="96">
        <f t="shared" si="8"/>
        <v>0</v>
      </c>
      <c r="AW13" s="96">
        <f t="shared" si="8"/>
        <v>0</v>
      </c>
      <c r="AX13" s="96">
        <f t="shared" si="8"/>
        <v>0</v>
      </c>
      <c r="AY13" s="98">
        <f t="shared" si="8"/>
        <v>7</v>
      </c>
    </row>
    <row r="14" spans="1:51" x14ac:dyDescent="0.2">
      <c r="A14" s="94">
        <v>6</v>
      </c>
      <c r="B14" s="117" t="s">
        <v>842</v>
      </c>
      <c r="C14" s="557" t="s">
        <v>876</v>
      </c>
      <c r="D14" s="115">
        <f t="shared" si="0"/>
        <v>0</v>
      </c>
      <c r="E14" s="118">
        <v>0</v>
      </c>
      <c r="F14" s="80">
        <v>0</v>
      </c>
      <c r="G14" s="80">
        <v>0</v>
      </c>
      <c r="H14" s="80">
        <v>0</v>
      </c>
      <c r="I14" s="99">
        <v>0</v>
      </c>
      <c r="J14" s="115">
        <f>K14+L14+M14+N14+O14</f>
        <v>0</v>
      </c>
      <c r="K14" s="119">
        <v>0</v>
      </c>
      <c r="L14" s="80">
        <v>0</v>
      </c>
      <c r="M14" s="80">
        <v>0</v>
      </c>
      <c r="N14" s="80">
        <v>0</v>
      </c>
      <c r="O14" s="99">
        <v>0</v>
      </c>
      <c r="P14" s="115">
        <f t="shared" si="9"/>
        <v>0</v>
      </c>
      <c r="Q14" s="96">
        <f t="shared" si="10"/>
        <v>0</v>
      </c>
      <c r="R14" s="96">
        <f t="shared" si="2"/>
        <v>0</v>
      </c>
      <c r="S14" s="96">
        <f t="shared" si="2"/>
        <v>0</v>
      </c>
      <c r="T14" s="96">
        <f t="shared" si="2"/>
        <v>0</v>
      </c>
      <c r="U14" s="98">
        <f t="shared" si="2"/>
        <v>0</v>
      </c>
      <c r="V14" s="115">
        <f t="shared" si="3"/>
        <v>0</v>
      </c>
      <c r="W14" s="96">
        <f t="shared" si="11"/>
        <v>0</v>
      </c>
      <c r="X14" s="96">
        <f t="shared" si="11"/>
        <v>0</v>
      </c>
      <c r="Y14" s="96">
        <f t="shared" si="11"/>
        <v>0</v>
      </c>
      <c r="Z14" s="96">
        <f t="shared" si="11"/>
        <v>0</v>
      </c>
      <c r="AA14" s="98">
        <f t="shared" si="11"/>
        <v>0</v>
      </c>
      <c r="AB14" s="115">
        <f t="shared" si="4"/>
        <v>0</v>
      </c>
      <c r="AC14" s="80">
        <v>0</v>
      </c>
      <c r="AD14" s="80">
        <v>0</v>
      </c>
      <c r="AE14" s="80">
        <v>0</v>
      </c>
      <c r="AF14" s="80">
        <v>0</v>
      </c>
      <c r="AG14" s="99">
        <v>0</v>
      </c>
      <c r="AH14" s="115">
        <f t="shared" si="5"/>
        <v>0</v>
      </c>
      <c r="AI14" s="80">
        <v>0</v>
      </c>
      <c r="AJ14" s="80">
        <v>0</v>
      </c>
      <c r="AK14" s="80">
        <v>0</v>
      </c>
      <c r="AL14" s="80">
        <v>0</v>
      </c>
      <c r="AM14" s="99">
        <v>0</v>
      </c>
      <c r="AN14" s="115">
        <f t="shared" si="6"/>
        <v>0</v>
      </c>
      <c r="AO14" s="80">
        <v>0</v>
      </c>
      <c r="AP14" s="80">
        <v>0</v>
      </c>
      <c r="AQ14" s="80">
        <v>0</v>
      </c>
      <c r="AR14" s="80">
        <v>0</v>
      </c>
      <c r="AS14" s="99">
        <v>0</v>
      </c>
      <c r="AT14" s="115">
        <f t="shared" si="7"/>
        <v>0</v>
      </c>
      <c r="AU14" s="96">
        <f t="shared" si="8"/>
        <v>0</v>
      </c>
      <c r="AV14" s="96">
        <f t="shared" si="8"/>
        <v>0</v>
      </c>
      <c r="AW14" s="96">
        <f t="shared" si="8"/>
        <v>0</v>
      </c>
      <c r="AX14" s="96">
        <f t="shared" si="8"/>
        <v>0</v>
      </c>
      <c r="AY14" s="98">
        <f t="shared" si="8"/>
        <v>0</v>
      </c>
    </row>
    <row r="15" spans="1:51" x14ac:dyDescent="0.2">
      <c r="A15" s="94">
        <v>7</v>
      </c>
      <c r="B15" s="117" t="s">
        <v>866</v>
      </c>
      <c r="C15" s="557" t="s">
        <v>835</v>
      </c>
      <c r="D15" s="115">
        <f t="shared" si="0"/>
        <v>1</v>
      </c>
      <c r="E15" s="118">
        <v>0</v>
      </c>
      <c r="F15" s="80">
        <v>0</v>
      </c>
      <c r="G15" s="80">
        <v>0</v>
      </c>
      <c r="H15" s="80">
        <v>0</v>
      </c>
      <c r="I15" s="99">
        <v>1</v>
      </c>
      <c r="J15" s="115">
        <f t="shared" si="1"/>
        <v>0</v>
      </c>
      <c r="K15" s="119">
        <v>0</v>
      </c>
      <c r="L15" s="80">
        <v>0</v>
      </c>
      <c r="M15" s="80">
        <v>0</v>
      </c>
      <c r="N15" s="80">
        <v>0</v>
      </c>
      <c r="O15" s="99">
        <v>0</v>
      </c>
      <c r="P15" s="115">
        <f t="shared" si="9"/>
        <v>1</v>
      </c>
      <c r="Q15" s="96">
        <f t="shared" si="10"/>
        <v>0</v>
      </c>
      <c r="R15" s="96">
        <f t="shared" si="2"/>
        <v>0</v>
      </c>
      <c r="S15" s="96">
        <f t="shared" si="2"/>
        <v>0</v>
      </c>
      <c r="T15" s="96">
        <f t="shared" si="2"/>
        <v>0</v>
      </c>
      <c r="U15" s="98">
        <f t="shared" si="2"/>
        <v>1</v>
      </c>
      <c r="V15" s="115">
        <f t="shared" si="3"/>
        <v>1</v>
      </c>
      <c r="W15" s="96">
        <f t="shared" si="11"/>
        <v>0</v>
      </c>
      <c r="X15" s="96">
        <f t="shared" si="11"/>
        <v>0</v>
      </c>
      <c r="Y15" s="96">
        <f t="shared" si="11"/>
        <v>0</v>
      </c>
      <c r="Z15" s="96">
        <f t="shared" si="11"/>
        <v>0</v>
      </c>
      <c r="AA15" s="98">
        <f t="shared" si="11"/>
        <v>1</v>
      </c>
      <c r="AB15" s="115">
        <f t="shared" si="4"/>
        <v>1</v>
      </c>
      <c r="AC15" s="80">
        <v>0</v>
      </c>
      <c r="AD15" s="80">
        <v>0</v>
      </c>
      <c r="AE15" s="80">
        <v>0</v>
      </c>
      <c r="AF15" s="80">
        <v>0</v>
      </c>
      <c r="AG15" s="99">
        <v>1</v>
      </c>
      <c r="AH15" s="115">
        <f t="shared" si="5"/>
        <v>0</v>
      </c>
      <c r="AI15" s="80">
        <v>0</v>
      </c>
      <c r="AJ15" s="80">
        <v>0</v>
      </c>
      <c r="AK15" s="80">
        <v>0</v>
      </c>
      <c r="AL15" s="80">
        <v>0</v>
      </c>
      <c r="AM15" s="99">
        <v>0</v>
      </c>
      <c r="AN15" s="115">
        <f t="shared" si="6"/>
        <v>0</v>
      </c>
      <c r="AO15" s="80">
        <v>0</v>
      </c>
      <c r="AP15" s="80">
        <v>0</v>
      </c>
      <c r="AQ15" s="80">
        <v>0</v>
      </c>
      <c r="AR15" s="80">
        <v>0</v>
      </c>
      <c r="AS15" s="99">
        <v>0</v>
      </c>
      <c r="AT15" s="115">
        <f>AU15+AV15+AW15+AX15+AY15</f>
        <v>0</v>
      </c>
      <c r="AU15" s="96">
        <f t="shared" si="8"/>
        <v>0</v>
      </c>
      <c r="AV15" s="96">
        <f t="shared" si="8"/>
        <v>0</v>
      </c>
      <c r="AW15" s="96">
        <f t="shared" si="8"/>
        <v>0</v>
      </c>
      <c r="AX15" s="96">
        <f t="shared" si="8"/>
        <v>0</v>
      </c>
      <c r="AY15" s="98">
        <f t="shared" si="8"/>
        <v>0</v>
      </c>
    </row>
    <row r="16" spans="1:51" x14ac:dyDescent="0.2">
      <c r="A16" s="94">
        <v>8</v>
      </c>
      <c r="B16" s="117" t="s">
        <v>843</v>
      </c>
      <c r="C16" s="557" t="s">
        <v>844</v>
      </c>
      <c r="D16" s="115">
        <f t="shared" ref="D16:D18" si="12">E16+F16+G16+H16+I16</f>
        <v>0</v>
      </c>
      <c r="E16" s="118">
        <v>0</v>
      </c>
      <c r="F16" s="80">
        <v>0</v>
      </c>
      <c r="G16" s="80">
        <v>0</v>
      </c>
      <c r="H16" s="80">
        <v>0</v>
      </c>
      <c r="I16" s="99">
        <v>0</v>
      </c>
      <c r="J16" s="115">
        <f t="shared" ref="J16:J18" si="13">K16+L16+M16+N16+O16</f>
        <v>0</v>
      </c>
      <c r="K16" s="119">
        <v>0</v>
      </c>
      <c r="L16" s="80">
        <v>0</v>
      </c>
      <c r="M16" s="80">
        <v>0</v>
      </c>
      <c r="N16" s="80">
        <v>0</v>
      </c>
      <c r="O16" s="99">
        <v>0</v>
      </c>
      <c r="P16" s="115">
        <f t="shared" ref="P16:P18" si="14">Q16+R16+S16+T16+U16</f>
        <v>0</v>
      </c>
      <c r="Q16" s="96">
        <f t="shared" ref="Q16:Q18" si="15">E16+K16</f>
        <v>0</v>
      </c>
      <c r="R16" s="96">
        <f t="shared" ref="R16:R18" si="16">F16+L16</f>
        <v>0</v>
      </c>
      <c r="S16" s="96">
        <f t="shared" ref="S16:S18" si="17">G16+M16</f>
        <v>0</v>
      </c>
      <c r="T16" s="96">
        <f t="shared" ref="T16:T18" si="18">H16+N16</f>
        <v>0</v>
      </c>
      <c r="U16" s="98">
        <f t="shared" ref="U16:U18" si="19">I16+O16</f>
        <v>0</v>
      </c>
      <c r="V16" s="115">
        <f t="shared" ref="V16:V18" si="20">W16+X16+Y16+Z16+AA16</f>
        <v>0</v>
      </c>
      <c r="W16" s="96">
        <f t="shared" ref="W16:W18" si="21">AC16+AI16</f>
        <v>0</v>
      </c>
      <c r="X16" s="96">
        <f t="shared" ref="X16:X18" si="22">AD16+AJ16</f>
        <v>0</v>
      </c>
      <c r="Y16" s="96">
        <f t="shared" ref="Y16:Y18" si="23">AE16+AK16</f>
        <v>0</v>
      </c>
      <c r="Z16" s="96">
        <f t="shared" ref="Z16:Z18" si="24">AF16+AL16</f>
        <v>0</v>
      </c>
      <c r="AA16" s="98">
        <f t="shared" ref="AA16:AA18" si="25">AG16+AM16</f>
        <v>0</v>
      </c>
      <c r="AB16" s="115">
        <f t="shared" ref="AB16:AB18" si="26">AC16+AD16+AE16+AF16+AG16</f>
        <v>0</v>
      </c>
      <c r="AC16" s="80">
        <v>0</v>
      </c>
      <c r="AD16" s="80">
        <v>0</v>
      </c>
      <c r="AE16" s="80">
        <v>0</v>
      </c>
      <c r="AF16" s="80">
        <v>0</v>
      </c>
      <c r="AG16" s="99">
        <v>0</v>
      </c>
      <c r="AH16" s="115">
        <f t="shared" ref="AH16:AH18" si="27">AI16+AJ16+AK16+AL16+AM16</f>
        <v>0</v>
      </c>
      <c r="AI16" s="80">
        <v>0</v>
      </c>
      <c r="AJ16" s="80">
        <v>0</v>
      </c>
      <c r="AK16" s="80">
        <v>0</v>
      </c>
      <c r="AL16" s="80">
        <v>0</v>
      </c>
      <c r="AM16" s="99">
        <v>0</v>
      </c>
      <c r="AN16" s="115">
        <f t="shared" ref="AN16:AN18" si="28">AO16+AP16+AQ16+AR16+AS16</f>
        <v>0</v>
      </c>
      <c r="AO16" s="80">
        <v>0</v>
      </c>
      <c r="AP16" s="80">
        <v>0</v>
      </c>
      <c r="AQ16" s="80">
        <v>0</v>
      </c>
      <c r="AR16" s="80">
        <v>0</v>
      </c>
      <c r="AS16" s="99">
        <v>0</v>
      </c>
      <c r="AT16" s="115">
        <f t="shared" ref="AT16:AT18" si="29">AU16+AV16+AW16+AX16+AY16</f>
        <v>0</v>
      </c>
      <c r="AU16" s="96">
        <f t="shared" ref="AU16:AU18" si="30">Q16-W16</f>
        <v>0</v>
      </c>
      <c r="AV16" s="96">
        <f t="shared" ref="AV16:AV18" si="31">R16-X16</f>
        <v>0</v>
      </c>
      <c r="AW16" s="96">
        <f t="shared" ref="AW16:AW18" si="32">S16-Y16</f>
        <v>0</v>
      </c>
      <c r="AX16" s="96">
        <f t="shared" ref="AX16:AX18" si="33">T16-Z16</f>
        <v>0</v>
      </c>
      <c r="AY16" s="98">
        <f t="shared" ref="AY16:AY18" si="34">U16-AA16</f>
        <v>0</v>
      </c>
    </row>
    <row r="17" spans="1:51" x14ac:dyDescent="0.2">
      <c r="A17" s="557">
        <v>9</v>
      </c>
      <c r="B17" s="560" t="s">
        <v>845</v>
      </c>
      <c r="C17" s="557" t="s">
        <v>877</v>
      </c>
      <c r="D17" s="115">
        <f t="shared" si="12"/>
        <v>27</v>
      </c>
      <c r="E17" s="118">
        <v>15</v>
      </c>
      <c r="F17" s="80">
        <v>2</v>
      </c>
      <c r="G17" s="80">
        <v>2</v>
      </c>
      <c r="H17" s="80">
        <v>2</v>
      </c>
      <c r="I17" s="99">
        <v>6</v>
      </c>
      <c r="J17" s="115">
        <f t="shared" si="13"/>
        <v>187</v>
      </c>
      <c r="K17" s="119">
        <v>46</v>
      </c>
      <c r="L17" s="80">
        <v>1</v>
      </c>
      <c r="M17" s="80">
        <v>7</v>
      </c>
      <c r="N17" s="80">
        <v>89</v>
      </c>
      <c r="O17" s="99">
        <v>44</v>
      </c>
      <c r="P17" s="115">
        <f t="shared" si="14"/>
        <v>214</v>
      </c>
      <c r="Q17" s="96">
        <f t="shared" si="15"/>
        <v>61</v>
      </c>
      <c r="R17" s="96">
        <f t="shared" si="16"/>
        <v>3</v>
      </c>
      <c r="S17" s="96">
        <f t="shared" si="17"/>
        <v>9</v>
      </c>
      <c r="T17" s="96">
        <f t="shared" si="18"/>
        <v>91</v>
      </c>
      <c r="U17" s="98">
        <f t="shared" si="19"/>
        <v>50</v>
      </c>
      <c r="V17" s="115">
        <f t="shared" si="20"/>
        <v>180</v>
      </c>
      <c r="W17" s="96">
        <f t="shared" si="21"/>
        <v>45</v>
      </c>
      <c r="X17" s="96">
        <f t="shared" si="22"/>
        <v>3</v>
      </c>
      <c r="Y17" s="96">
        <f t="shared" si="23"/>
        <v>9</v>
      </c>
      <c r="Z17" s="96">
        <f t="shared" si="24"/>
        <v>90</v>
      </c>
      <c r="AA17" s="98">
        <f t="shared" si="25"/>
        <v>33</v>
      </c>
      <c r="AB17" s="115">
        <f t="shared" si="26"/>
        <v>117</v>
      </c>
      <c r="AC17" s="80">
        <v>12</v>
      </c>
      <c r="AD17" s="80">
        <v>2</v>
      </c>
      <c r="AE17" s="80">
        <v>1</v>
      </c>
      <c r="AF17" s="80">
        <v>77</v>
      </c>
      <c r="AG17" s="99">
        <v>25</v>
      </c>
      <c r="AH17" s="115">
        <f t="shared" si="27"/>
        <v>63</v>
      </c>
      <c r="AI17" s="80">
        <v>33</v>
      </c>
      <c r="AJ17" s="80">
        <v>1</v>
      </c>
      <c r="AK17" s="80">
        <v>8</v>
      </c>
      <c r="AL17" s="80">
        <v>13</v>
      </c>
      <c r="AM17" s="99">
        <v>8</v>
      </c>
      <c r="AN17" s="115">
        <f t="shared" si="28"/>
        <v>147</v>
      </c>
      <c r="AO17" s="80">
        <v>28</v>
      </c>
      <c r="AP17" s="80">
        <v>0</v>
      </c>
      <c r="AQ17" s="80">
        <v>9</v>
      </c>
      <c r="AR17" s="80">
        <v>88</v>
      </c>
      <c r="AS17" s="99">
        <v>22</v>
      </c>
      <c r="AT17" s="115">
        <f t="shared" si="29"/>
        <v>34</v>
      </c>
      <c r="AU17" s="96">
        <f t="shared" si="30"/>
        <v>16</v>
      </c>
      <c r="AV17" s="96">
        <f t="shared" si="31"/>
        <v>0</v>
      </c>
      <c r="AW17" s="96">
        <f t="shared" si="32"/>
        <v>0</v>
      </c>
      <c r="AX17" s="96">
        <f t="shared" si="33"/>
        <v>1</v>
      </c>
      <c r="AY17" s="98">
        <f t="shared" si="34"/>
        <v>17</v>
      </c>
    </row>
    <row r="18" spans="1:51" x14ac:dyDescent="0.2">
      <c r="A18" s="94">
        <v>10</v>
      </c>
      <c r="B18" s="117" t="s">
        <v>846</v>
      </c>
      <c r="C18" s="585" t="s">
        <v>878</v>
      </c>
      <c r="D18" s="115">
        <f t="shared" si="12"/>
        <v>0</v>
      </c>
      <c r="E18" s="118">
        <v>0</v>
      </c>
      <c r="F18" s="80">
        <v>0</v>
      </c>
      <c r="G18" s="80">
        <v>0</v>
      </c>
      <c r="H18" s="80">
        <v>0</v>
      </c>
      <c r="I18" s="99">
        <v>0</v>
      </c>
      <c r="J18" s="115">
        <f t="shared" si="13"/>
        <v>0</v>
      </c>
      <c r="K18" s="119">
        <v>0</v>
      </c>
      <c r="L18" s="80">
        <v>0</v>
      </c>
      <c r="M18" s="80">
        <v>0</v>
      </c>
      <c r="N18" s="80">
        <v>0</v>
      </c>
      <c r="O18" s="99">
        <v>0</v>
      </c>
      <c r="P18" s="115">
        <f t="shared" si="14"/>
        <v>0</v>
      </c>
      <c r="Q18" s="96">
        <f t="shared" si="15"/>
        <v>0</v>
      </c>
      <c r="R18" s="96">
        <f t="shared" si="16"/>
        <v>0</v>
      </c>
      <c r="S18" s="96">
        <f t="shared" si="17"/>
        <v>0</v>
      </c>
      <c r="T18" s="96">
        <f t="shared" si="18"/>
        <v>0</v>
      </c>
      <c r="U18" s="98">
        <f t="shared" si="19"/>
        <v>0</v>
      </c>
      <c r="V18" s="115">
        <f t="shared" si="20"/>
        <v>0</v>
      </c>
      <c r="W18" s="96">
        <f t="shared" si="21"/>
        <v>0</v>
      </c>
      <c r="X18" s="96">
        <f t="shared" si="22"/>
        <v>0</v>
      </c>
      <c r="Y18" s="96">
        <f t="shared" si="23"/>
        <v>0</v>
      </c>
      <c r="Z18" s="96">
        <f t="shared" si="24"/>
        <v>0</v>
      </c>
      <c r="AA18" s="98">
        <f t="shared" si="25"/>
        <v>0</v>
      </c>
      <c r="AB18" s="115">
        <f t="shared" si="26"/>
        <v>0</v>
      </c>
      <c r="AC18" s="80">
        <v>0</v>
      </c>
      <c r="AD18" s="80">
        <v>0</v>
      </c>
      <c r="AE18" s="80">
        <v>0</v>
      </c>
      <c r="AF18" s="80">
        <v>0</v>
      </c>
      <c r="AG18" s="99">
        <v>0</v>
      </c>
      <c r="AH18" s="115">
        <f t="shared" si="27"/>
        <v>0</v>
      </c>
      <c r="AI18" s="80">
        <v>0</v>
      </c>
      <c r="AJ18" s="80">
        <v>0</v>
      </c>
      <c r="AK18" s="80">
        <v>0</v>
      </c>
      <c r="AL18" s="80">
        <v>0</v>
      </c>
      <c r="AM18" s="99">
        <v>0</v>
      </c>
      <c r="AN18" s="115">
        <f t="shared" si="28"/>
        <v>0</v>
      </c>
      <c r="AO18" s="80">
        <v>0</v>
      </c>
      <c r="AP18" s="80">
        <v>0</v>
      </c>
      <c r="AQ18" s="80">
        <v>0</v>
      </c>
      <c r="AR18" s="80">
        <v>0</v>
      </c>
      <c r="AS18" s="99">
        <v>0</v>
      </c>
      <c r="AT18" s="115">
        <f t="shared" si="29"/>
        <v>0</v>
      </c>
      <c r="AU18" s="96">
        <f t="shared" si="30"/>
        <v>0</v>
      </c>
      <c r="AV18" s="96">
        <f t="shared" si="31"/>
        <v>0</v>
      </c>
      <c r="AW18" s="96">
        <f t="shared" si="32"/>
        <v>0</v>
      </c>
      <c r="AX18" s="96">
        <f t="shared" si="33"/>
        <v>0</v>
      </c>
      <c r="AY18" s="98">
        <f t="shared" si="34"/>
        <v>0</v>
      </c>
    </row>
    <row r="20" spans="1:51" ht="12.75" customHeight="1" x14ac:dyDescent="0.2">
      <c r="AN20" s="797" t="s">
        <v>57</v>
      </c>
      <c r="AO20" s="797"/>
      <c r="AP20" s="797"/>
      <c r="AQ20" s="797"/>
      <c r="AR20" s="797"/>
      <c r="AS20" s="797"/>
      <c r="AT20" s="797"/>
      <c r="AU20" s="797"/>
      <c r="AV20" s="797"/>
    </row>
    <row r="21" spans="1:51" x14ac:dyDescent="0.2">
      <c r="AN21" t="s">
        <v>432</v>
      </c>
    </row>
    <row r="22" spans="1:51" x14ac:dyDescent="0.2">
      <c r="AM22" s="240" t="s">
        <v>561</v>
      </c>
    </row>
    <row r="24" spans="1:51" ht="16.5" x14ac:dyDescent="0.25">
      <c r="AB24" s="100" t="s">
        <v>871</v>
      </c>
      <c r="AG24" s="101" t="s">
        <v>867</v>
      </c>
      <c r="AH24" s="103"/>
      <c r="AI24" s="103"/>
      <c r="AJ24" s="103"/>
      <c r="AK24" s="103"/>
      <c r="AL24" s="104" t="s">
        <v>204</v>
      </c>
      <c r="AM24" s="105"/>
      <c r="AN24" s="106"/>
      <c r="AO24" s="106"/>
    </row>
    <row r="25" spans="1:51" ht="16.5" x14ac:dyDescent="0.25">
      <c r="AB25" s="107"/>
      <c r="AG25" s="101"/>
      <c r="AH25" s="103"/>
      <c r="AI25" s="103"/>
      <c r="AJ25" s="103"/>
      <c r="AK25" s="103"/>
      <c r="AL25" s="108"/>
      <c r="AM25" s="108"/>
      <c r="AN25" s="106"/>
      <c r="AO25" s="106"/>
      <c r="AQ25" t="s">
        <v>848</v>
      </c>
    </row>
    <row r="26" spans="1:51" x14ac:dyDescent="0.2">
      <c r="AB26" s="384"/>
      <c r="AG26" s="7" t="s">
        <v>849</v>
      </c>
      <c r="AH26" s="384"/>
      <c r="AI26" s="384"/>
      <c r="AJ26" s="384"/>
      <c r="AK26" s="384"/>
      <c r="AL26" s="7" t="s">
        <v>124</v>
      </c>
      <c r="AM26" s="384"/>
      <c r="AN26" s="384"/>
      <c r="AO26" s="384"/>
    </row>
    <row r="27" spans="1:51" x14ac:dyDescent="0.2">
      <c r="AQ27" t="s">
        <v>850</v>
      </c>
    </row>
  </sheetData>
  <sheetProtection formatCells="0" formatColumns="0" formatRows="0" insertColumns="0" insertRows="0" insertHyperlinks="0" deleteColumns="0" deleteRows="0" sort="0" autoFilter="0" pivotTables="0"/>
  <mergeCells count="31">
    <mergeCell ref="AN4:AS4"/>
    <mergeCell ref="AT4:AY5"/>
    <mergeCell ref="AN5:AS5"/>
    <mergeCell ref="AB6:AB7"/>
    <mergeCell ref="AC6:AG6"/>
    <mergeCell ref="AH5:AM5"/>
    <mergeCell ref="AB5:AG5"/>
    <mergeCell ref="AB4:AM4"/>
    <mergeCell ref="AN20:AV20"/>
    <mergeCell ref="AH6:AH7"/>
    <mergeCell ref="AI6:AM6"/>
    <mergeCell ref="AN6:AN7"/>
    <mergeCell ref="AO6:AS6"/>
    <mergeCell ref="AT6:AT7"/>
    <mergeCell ref="AU6:AY6"/>
    <mergeCell ref="S1:T2"/>
    <mergeCell ref="P6:P7"/>
    <mergeCell ref="Q6:U6"/>
    <mergeCell ref="P4:U5"/>
    <mergeCell ref="V4:AA5"/>
    <mergeCell ref="V6:V7"/>
    <mergeCell ref="W6:AA6"/>
    <mergeCell ref="A4:A7"/>
    <mergeCell ref="B4:B7"/>
    <mergeCell ref="C4:C7"/>
    <mergeCell ref="D4:I5"/>
    <mergeCell ref="J4:O5"/>
    <mergeCell ref="D6:D7"/>
    <mergeCell ref="E6:I6"/>
    <mergeCell ref="J6:J7"/>
    <mergeCell ref="K6:O6"/>
  </mergeCells>
  <conditionalFormatting sqref="U39">
    <cfRule type="cellIs" priority="1" operator="notEqual">
      <formula>$AT$8</formula>
    </cfRule>
  </conditionalFormatting>
  <printOptions horizontalCentered="1"/>
  <pageMargins left="0" right="0" top="0.74803149606299213" bottom="0.74803149606299213" header="0.31496062992125984" footer="0.31496062992125984"/>
  <pageSetup paperSize="9" scale="45" fitToHeight="0" orientation="landscape" r:id="rId1"/>
  <colBreaks count="1" manualBreakCount="1">
    <brk id="2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DD92"/>
  <sheetViews>
    <sheetView topLeftCell="A3" zoomScaleNormal="100" workbookViewId="0">
      <selection activeCell="A15" sqref="A15:XFD15"/>
    </sheetView>
  </sheetViews>
  <sheetFormatPr defaultRowHeight="12.75" x14ac:dyDescent="0.2"/>
  <cols>
    <col min="1" max="1" width="5.5703125" bestFit="1" customWidth="1"/>
    <col min="2" max="2" width="42.42578125" customWidth="1"/>
    <col min="3" max="3" width="7.7109375" customWidth="1"/>
    <col min="4" max="42" width="4.7109375" customWidth="1"/>
    <col min="43" max="43" width="7.7109375" customWidth="1"/>
    <col min="44" max="82" width="4.7109375" customWidth="1"/>
    <col min="83" max="83" width="7.7109375" customWidth="1"/>
    <col min="84" max="94" width="4.7109375" customWidth="1"/>
    <col min="95" max="95" width="7.7109375" customWidth="1"/>
    <col min="96" max="106" width="4.7109375" customWidth="1"/>
  </cols>
  <sheetData>
    <row r="1" spans="1:106" x14ac:dyDescent="0.2">
      <c r="B1" s="93" t="s">
        <v>198</v>
      </c>
      <c r="C1" s="91"/>
      <c r="AQ1" s="91"/>
      <c r="CE1" s="91"/>
      <c r="CQ1" s="91"/>
    </row>
    <row r="2" spans="1:106" s="65" customFormat="1" ht="30" customHeight="1" x14ac:dyDescent="0.2">
      <c r="B2" s="388"/>
      <c r="C2" s="764" t="s">
        <v>862</v>
      </c>
      <c r="D2" s="764"/>
      <c r="E2" s="764"/>
      <c r="F2" s="764"/>
      <c r="G2" s="764"/>
      <c r="H2" s="764"/>
      <c r="I2" s="764"/>
      <c r="J2" s="764"/>
      <c r="K2" s="764"/>
      <c r="L2" s="764"/>
      <c r="M2" s="764"/>
      <c r="N2" s="764"/>
      <c r="O2" s="764"/>
      <c r="P2" s="764"/>
      <c r="Q2" s="764"/>
      <c r="R2" s="764"/>
      <c r="S2" s="764"/>
      <c r="T2" s="764"/>
      <c r="U2" s="764"/>
      <c r="V2" s="764"/>
      <c r="W2" s="764"/>
      <c r="X2" s="764"/>
      <c r="Y2" s="764"/>
      <c r="Z2" s="764"/>
      <c r="AA2" s="764"/>
      <c r="AB2" s="764"/>
      <c r="AC2" s="764"/>
      <c r="AD2" s="764"/>
      <c r="AE2" s="764"/>
      <c r="AF2" s="764"/>
      <c r="AG2" s="764"/>
      <c r="AH2" s="764"/>
      <c r="AI2" s="764"/>
      <c r="AJ2" s="764"/>
      <c r="AK2" s="764"/>
      <c r="AL2" s="764"/>
      <c r="AM2" s="764"/>
      <c r="AN2" s="764"/>
      <c r="AO2" s="764"/>
      <c r="AP2" s="764"/>
      <c r="AQ2" s="158"/>
      <c r="AR2" s="158"/>
      <c r="AS2" s="158"/>
      <c r="AT2" s="158"/>
      <c r="AU2" s="812" t="s">
        <v>243</v>
      </c>
      <c r="AV2" s="812"/>
      <c r="AW2" s="812"/>
      <c r="AX2" s="158"/>
      <c r="AY2" s="158"/>
      <c r="AZ2" s="158"/>
      <c r="BA2" s="158"/>
      <c r="BB2" s="158"/>
      <c r="BC2" s="158"/>
      <c r="BD2" s="158"/>
      <c r="BE2" s="158"/>
      <c r="BF2" s="158"/>
      <c r="BG2" s="158"/>
      <c r="BH2" s="158"/>
      <c r="BI2" s="158"/>
      <c r="BJ2" s="158"/>
      <c r="BK2" s="158"/>
      <c r="BL2" s="158"/>
      <c r="BM2" s="158"/>
      <c r="BN2" s="158"/>
      <c r="BO2" s="158"/>
      <c r="BP2" s="158"/>
      <c r="BQ2" s="158"/>
      <c r="BR2" s="158"/>
      <c r="BS2" s="158"/>
      <c r="BT2" s="158"/>
      <c r="BU2" s="158"/>
      <c r="BV2" s="158"/>
      <c r="BW2" s="158"/>
      <c r="BX2" s="158"/>
      <c r="BY2" s="158"/>
      <c r="BZ2" s="158"/>
      <c r="CA2" s="158"/>
      <c r="CB2" s="158"/>
      <c r="CC2" s="158"/>
      <c r="CD2" s="158"/>
      <c r="CE2" s="138"/>
      <c r="CF2" s="138"/>
      <c r="CG2" s="138"/>
      <c r="CH2" s="138"/>
      <c r="CI2" s="138"/>
      <c r="CJ2" s="138"/>
      <c r="CK2" s="380"/>
      <c r="CL2" s="380"/>
      <c r="CM2" s="380"/>
      <c r="CN2" s="380"/>
      <c r="CO2" s="380"/>
      <c r="CP2" s="138"/>
      <c r="CQ2" s="138"/>
      <c r="CR2" s="138"/>
      <c r="CS2" s="138"/>
      <c r="CT2" s="138"/>
      <c r="CU2" s="138"/>
      <c r="CV2" s="138"/>
      <c r="CW2" s="380"/>
      <c r="CX2" s="380"/>
      <c r="CY2" s="380"/>
      <c r="CZ2" s="380"/>
      <c r="DA2" s="380"/>
      <c r="DB2" s="138"/>
    </row>
    <row r="3" spans="1:106" ht="13.5" thickBot="1" x14ac:dyDescent="0.25">
      <c r="B3" s="159"/>
      <c r="C3" s="160"/>
      <c r="D3" s="160"/>
      <c r="E3" s="160"/>
      <c r="F3" s="160"/>
      <c r="G3" s="160"/>
      <c r="H3" s="160"/>
      <c r="I3" s="91" t="s">
        <v>251</v>
      </c>
      <c r="J3" s="91"/>
      <c r="K3" s="160"/>
      <c r="L3" s="160"/>
      <c r="M3" s="160"/>
      <c r="N3" s="160"/>
      <c r="O3" s="160"/>
      <c r="P3" s="160"/>
      <c r="Q3" s="160"/>
      <c r="R3" s="160"/>
      <c r="S3" s="160"/>
      <c r="T3" s="160"/>
      <c r="U3" s="160"/>
      <c r="V3" s="160"/>
      <c r="W3" s="160"/>
      <c r="X3" s="160"/>
      <c r="Y3" s="160"/>
      <c r="Z3" s="160"/>
      <c r="AA3" s="160"/>
      <c r="AB3" s="160"/>
      <c r="AC3" s="160"/>
      <c r="AD3" s="160"/>
      <c r="AE3" s="160"/>
      <c r="AF3" s="160"/>
      <c r="AG3" s="160"/>
      <c r="AH3" s="160"/>
      <c r="AI3" s="160"/>
      <c r="AJ3" s="160"/>
      <c r="AK3" s="160"/>
      <c r="AL3" s="160"/>
      <c r="AM3" s="160"/>
      <c r="AN3" s="160"/>
      <c r="AO3" s="160"/>
      <c r="AP3" s="160"/>
      <c r="AQ3" s="159"/>
      <c r="AR3" s="159"/>
      <c r="AS3" s="159"/>
      <c r="AT3" s="159"/>
      <c r="AU3" s="159"/>
      <c r="AV3" s="159"/>
      <c r="AW3" s="159"/>
      <c r="AX3" s="159"/>
      <c r="AY3" s="159"/>
      <c r="AZ3" s="159"/>
      <c r="BA3" s="159"/>
      <c r="BB3" s="159"/>
      <c r="BC3" s="159"/>
      <c r="BD3" s="159"/>
      <c r="BE3" s="159"/>
      <c r="BF3" s="159"/>
      <c r="BG3" s="159"/>
      <c r="BH3" s="159"/>
      <c r="BI3" s="159"/>
      <c r="BJ3" s="159"/>
      <c r="BK3" s="159"/>
      <c r="BL3" s="159"/>
      <c r="BM3" s="159"/>
      <c r="BN3" s="159"/>
      <c r="BO3" s="159"/>
      <c r="BP3" s="159"/>
      <c r="BQ3" s="159"/>
      <c r="BR3" s="159"/>
      <c r="BS3" s="159"/>
      <c r="BT3" s="159"/>
      <c r="BU3" s="159"/>
      <c r="BV3" s="159"/>
      <c r="BW3" s="159"/>
      <c r="BX3" s="159"/>
      <c r="BY3" s="159"/>
      <c r="BZ3" s="159"/>
      <c r="CA3" s="159"/>
      <c r="CB3" s="159"/>
      <c r="CC3" s="159"/>
      <c r="CD3" s="159"/>
      <c r="CE3" s="139"/>
      <c r="CF3" s="139"/>
      <c r="CG3" s="139"/>
      <c r="CH3" s="139"/>
      <c r="CI3" s="139"/>
      <c r="CJ3" s="139"/>
      <c r="CK3" s="381"/>
      <c r="CL3" s="381"/>
      <c r="CM3" s="381"/>
      <c r="CN3" s="381"/>
      <c r="CO3" s="381"/>
      <c r="CP3" s="139"/>
      <c r="CQ3" s="139"/>
      <c r="CR3" s="139"/>
      <c r="CS3" s="139"/>
      <c r="CT3" s="139"/>
      <c r="CU3" s="139"/>
      <c r="CV3" s="139"/>
      <c r="CW3" s="381"/>
      <c r="CX3" s="381"/>
      <c r="CY3" s="381"/>
      <c r="CZ3" s="381"/>
      <c r="DA3" s="381"/>
      <c r="DB3" s="139"/>
    </row>
    <row r="4" spans="1:106" ht="20.25" customHeight="1" thickBot="1" x14ac:dyDescent="0.25">
      <c r="A4" s="828" t="s">
        <v>225</v>
      </c>
      <c r="B4" s="830" t="s">
        <v>252</v>
      </c>
      <c r="C4" s="813" t="s">
        <v>801</v>
      </c>
      <c r="D4" s="814"/>
      <c r="E4" s="814"/>
      <c r="F4" s="814"/>
      <c r="G4" s="814"/>
      <c r="H4" s="814"/>
      <c r="I4" s="814"/>
      <c r="J4" s="814"/>
      <c r="K4" s="814"/>
      <c r="L4" s="814"/>
      <c r="M4" s="814"/>
      <c r="N4" s="814"/>
      <c r="O4" s="814"/>
      <c r="P4" s="814"/>
      <c r="Q4" s="814"/>
      <c r="R4" s="814"/>
      <c r="S4" s="814"/>
      <c r="T4" s="814"/>
      <c r="U4" s="814"/>
      <c r="V4" s="814"/>
      <c r="W4" s="814"/>
      <c r="X4" s="814"/>
      <c r="Y4" s="814"/>
      <c r="Z4" s="814"/>
      <c r="AA4" s="814"/>
      <c r="AB4" s="814"/>
      <c r="AC4" s="814"/>
      <c r="AD4" s="814"/>
      <c r="AE4" s="814"/>
      <c r="AF4" s="814"/>
      <c r="AG4" s="814"/>
      <c r="AH4" s="814"/>
      <c r="AI4" s="814"/>
      <c r="AJ4" s="814"/>
      <c r="AK4" s="814"/>
      <c r="AL4" s="814"/>
      <c r="AM4" s="814"/>
      <c r="AN4" s="814"/>
      <c r="AO4" s="814"/>
      <c r="AP4" s="815"/>
      <c r="AQ4" s="813" t="s">
        <v>249</v>
      </c>
      <c r="AR4" s="814"/>
      <c r="AS4" s="814"/>
      <c r="AT4" s="814"/>
      <c r="AU4" s="814"/>
      <c r="AV4" s="814"/>
      <c r="AW4" s="814"/>
      <c r="AX4" s="814"/>
      <c r="AY4" s="814"/>
      <c r="AZ4" s="814"/>
      <c r="BA4" s="814"/>
      <c r="BB4" s="814"/>
      <c r="BC4" s="814"/>
      <c r="BD4" s="814"/>
      <c r="BE4" s="814"/>
      <c r="BF4" s="814"/>
      <c r="BG4" s="814"/>
      <c r="BH4" s="814"/>
      <c r="BI4" s="814"/>
      <c r="BJ4" s="814"/>
      <c r="BK4" s="814"/>
      <c r="BL4" s="814"/>
      <c r="BM4" s="814"/>
      <c r="BN4" s="814"/>
      <c r="BO4" s="814"/>
      <c r="BP4" s="814"/>
      <c r="BQ4" s="814"/>
      <c r="BR4" s="814"/>
      <c r="BS4" s="814"/>
      <c r="BT4" s="814"/>
      <c r="BU4" s="814"/>
      <c r="BV4" s="814"/>
      <c r="BW4" s="814"/>
      <c r="BX4" s="814"/>
      <c r="BY4" s="814"/>
      <c r="BZ4" s="814"/>
      <c r="CA4" s="814"/>
      <c r="CB4" s="814"/>
      <c r="CC4" s="814"/>
      <c r="CD4" s="815"/>
      <c r="CE4" s="816" t="s">
        <v>250</v>
      </c>
      <c r="CF4" s="817"/>
      <c r="CG4" s="817"/>
      <c r="CH4" s="817"/>
      <c r="CI4" s="817"/>
      <c r="CJ4" s="817"/>
      <c r="CK4" s="817"/>
      <c r="CL4" s="817"/>
      <c r="CM4" s="817"/>
      <c r="CN4" s="817"/>
      <c r="CO4" s="817"/>
      <c r="CP4" s="817"/>
      <c r="CQ4" s="817"/>
      <c r="CR4" s="817"/>
      <c r="CS4" s="817"/>
      <c r="CT4" s="817"/>
      <c r="CU4" s="817"/>
      <c r="CV4" s="817"/>
      <c r="CW4" s="818"/>
      <c r="CX4" s="818"/>
      <c r="CY4" s="818"/>
      <c r="CZ4" s="818"/>
      <c r="DA4" s="818"/>
      <c r="DB4" s="819"/>
    </row>
    <row r="5" spans="1:106" ht="33" customHeight="1" x14ac:dyDescent="0.2">
      <c r="A5" s="829"/>
      <c r="B5" s="831"/>
      <c r="C5" s="803" t="s">
        <v>200</v>
      </c>
      <c r="D5" s="765"/>
      <c r="E5" s="765"/>
      <c r="F5" s="765"/>
      <c r="G5" s="765"/>
      <c r="H5" s="765"/>
      <c r="I5" s="765"/>
      <c r="J5" s="765"/>
      <c r="K5" s="765"/>
      <c r="L5" s="765"/>
      <c r="M5" s="765"/>
      <c r="N5" s="765"/>
      <c r="O5" s="765"/>
      <c r="P5" s="765"/>
      <c r="Q5" s="765"/>
      <c r="R5" s="765"/>
      <c r="S5" s="765"/>
      <c r="T5" s="765"/>
      <c r="U5" s="765"/>
      <c r="V5" s="765"/>
      <c r="W5" s="765"/>
      <c r="X5" s="765"/>
      <c r="Y5" s="765"/>
      <c r="Z5" s="765"/>
      <c r="AA5" s="765"/>
      <c r="AB5" s="765"/>
      <c r="AC5" s="765"/>
      <c r="AD5" s="765"/>
      <c r="AE5" s="765"/>
      <c r="AF5" s="765"/>
      <c r="AG5" s="765"/>
      <c r="AH5" s="765"/>
      <c r="AI5" s="765"/>
      <c r="AJ5" s="765"/>
      <c r="AK5" s="765"/>
      <c r="AL5" s="765"/>
      <c r="AM5" s="765"/>
      <c r="AN5" s="765"/>
      <c r="AO5" s="765"/>
      <c r="AP5" s="804"/>
      <c r="AQ5" s="803" t="s">
        <v>201</v>
      </c>
      <c r="AR5" s="765"/>
      <c r="AS5" s="765"/>
      <c r="AT5" s="765"/>
      <c r="AU5" s="765"/>
      <c r="AV5" s="765"/>
      <c r="AW5" s="765"/>
      <c r="AX5" s="765"/>
      <c r="AY5" s="765"/>
      <c r="AZ5" s="765"/>
      <c r="BA5" s="765"/>
      <c r="BB5" s="765"/>
      <c r="BC5" s="765"/>
      <c r="BD5" s="765"/>
      <c r="BE5" s="765"/>
      <c r="BF5" s="765"/>
      <c r="BG5" s="765"/>
      <c r="BH5" s="765"/>
      <c r="BI5" s="765"/>
      <c r="BJ5" s="765"/>
      <c r="BK5" s="765"/>
      <c r="BL5" s="765"/>
      <c r="BM5" s="765"/>
      <c r="BN5" s="765"/>
      <c r="BO5" s="765"/>
      <c r="BP5" s="765"/>
      <c r="BQ5" s="765"/>
      <c r="BR5" s="765"/>
      <c r="BS5" s="765"/>
      <c r="BT5" s="765"/>
      <c r="BU5" s="765"/>
      <c r="BV5" s="765"/>
      <c r="BW5" s="765"/>
      <c r="BX5" s="765"/>
      <c r="BY5" s="765"/>
      <c r="BZ5" s="765"/>
      <c r="CA5" s="765"/>
      <c r="CB5" s="765"/>
      <c r="CC5" s="765"/>
      <c r="CD5" s="804"/>
      <c r="CE5" s="820" t="s">
        <v>200</v>
      </c>
      <c r="CF5" s="821"/>
      <c r="CG5" s="821"/>
      <c r="CH5" s="821"/>
      <c r="CI5" s="821"/>
      <c r="CJ5" s="821"/>
      <c r="CK5" s="821"/>
      <c r="CL5" s="821"/>
      <c r="CM5" s="821"/>
      <c r="CN5" s="821"/>
      <c r="CO5" s="821"/>
      <c r="CP5" s="822"/>
      <c r="CQ5" s="823" t="s">
        <v>201</v>
      </c>
      <c r="CR5" s="824"/>
      <c r="CS5" s="824"/>
      <c r="CT5" s="824"/>
      <c r="CU5" s="824"/>
      <c r="CV5" s="824"/>
      <c r="CW5" s="825"/>
      <c r="CX5" s="825"/>
      <c r="CY5" s="825"/>
      <c r="CZ5" s="825"/>
      <c r="DA5" s="825"/>
      <c r="DB5" s="826"/>
    </row>
    <row r="6" spans="1:106" x14ac:dyDescent="0.2">
      <c r="A6" s="829"/>
      <c r="B6" s="831"/>
      <c r="C6" s="805" t="s">
        <v>202</v>
      </c>
      <c r="D6" s="806"/>
      <c r="E6" s="806"/>
      <c r="F6" s="806"/>
      <c r="G6" s="806"/>
      <c r="H6" s="806"/>
      <c r="I6" s="806"/>
      <c r="J6" s="806"/>
      <c r="K6" s="806"/>
      <c r="L6" s="806"/>
      <c r="M6" s="806"/>
      <c r="N6" s="806"/>
      <c r="O6" s="806"/>
      <c r="P6" s="806"/>
      <c r="Q6" s="806"/>
      <c r="R6" s="806"/>
      <c r="S6" s="806"/>
      <c r="T6" s="806"/>
      <c r="U6" s="806"/>
      <c r="V6" s="806"/>
      <c r="W6" s="806"/>
      <c r="X6" s="806"/>
      <c r="Y6" s="806"/>
      <c r="Z6" s="806"/>
      <c r="AA6" s="806"/>
      <c r="AB6" s="806"/>
      <c r="AC6" s="806"/>
      <c r="AD6" s="806"/>
      <c r="AE6" s="806"/>
      <c r="AF6" s="806"/>
      <c r="AG6" s="806"/>
      <c r="AH6" s="806"/>
      <c r="AI6" s="806"/>
      <c r="AJ6" s="806"/>
      <c r="AK6" s="806"/>
      <c r="AL6" s="806"/>
      <c r="AM6" s="806"/>
      <c r="AN6" s="806"/>
      <c r="AO6" s="806"/>
      <c r="AP6" s="807"/>
      <c r="AQ6" s="805" t="s">
        <v>202</v>
      </c>
      <c r="AR6" s="806"/>
      <c r="AS6" s="806"/>
      <c r="AT6" s="806"/>
      <c r="AU6" s="806"/>
      <c r="AV6" s="806"/>
      <c r="AW6" s="806"/>
      <c r="AX6" s="806"/>
      <c r="AY6" s="806"/>
      <c r="AZ6" s="806"/>
      <c r="BA6" s="806"/>
      <c r="BB6" s="806"/>
      <c r="BC6" s="806"/>
      <c r="BD6" s="806"/>
      <c r="BE6" s="806"/>
      <c r="BF6" s="806"/>
      <c r="BG6" s="806"/>
      <c r="BH6" s="806"/>
      <c r="BI6" s="806"/>
      <c r="BJ6" s="806"/>
      <c r="BK6" s="806"/>
      <c r="BL6" s="806"/>
      <c r="BM6" s="806"/>
      <c r="BN6" s="806"/>
      <c r="BO6" s="806"/>
      <c r="BP6" s="806"/>
      <c r="BQ6" s="806"/>
      <c r="BR6" s="806"/>
      <c r="BS6" s="806"/>
      <c r="BT6" s="806"/>
      <c r="BU6" s="806"/>
      <c r="BV6" s="806"/>
      <c r="BW6" s="806"/>
      <c r="BX6" s="806"/>
      <c r="BY6" s="806"/>
      <c r="BZ6" s="806"/>
      <c r="CA6" s="806"/>
      <c r="CB6" s="806"/>
      <c r="CC6" s="806"/>
      <c r="CD6" s="807"/>
      <c r="CE6" s="805" t="s">
        <v>202</v>
      </c>
      <c r="CF6" s="806"/>
      <c r="CG6" s="806"/>
      <c r="CH6" s="806"/>
      <c r="CI6" s="806"/>
      <c r="CJ6" s="806"/>
      <c r="CK6" s="806"/>
      <c r="CL6" s="806"/>
      <c r="CM6" s="806"/>
      <c r="CN6" s="806"/>
      <c r="CO6" s="806"/>
      <c r="CP6" s="807"/>
      <c r="CQ6" s="808" t="s">
        <v>202</v>
      </c>
      <c r="CR6" s="809"/>
      <c r="CS6" s="809"/>
      <c r="CT6" s="809"/>
      <c r="CU6" s="809"/>
      <c r="CV6" s="809"/>
      <c r="CW6" s="810"/>
      <c r="CX6" s="810"/>
      <c r="CY6" s="810"/>
      <c r="CZ6" s="810"/>
      <c r="DA6" s="810"/>
      <c r="DB6" s="811"/>
    </row>
    <row r="7" spans="1:106" s="165" customFormat="1" ht="24" customHeight="1" x14ac:dyDescent="0.2">
      <c r="A7" s="829"/>
      <c r="B7" s="832"/>
      <c r="C7" s="161" t="s">
        <v>85</v>
      </c>
      <c r="D7" s="382" t="s">
        <v>723</v>
      </c>
      <c r="E7" s="162" t="s">
        <v>724</v>
      </c>
      <c r="F7" s="162" t="s">
        <v>725</v>
      </c>
      <c r="G7" s="162" t="s">
        <v>726</v>
      </c>
      <c r="H7" s="162" t="s">
        <v>727</v>
      </c>
      <c r="I7" s="162" t="s">
        <v>728</v>
      </c>
      <c r="J7" s="162" t="s">
        <v>729</v>
      </c>
      <c r="K7" s="162" t="s">
        <v>730</v>
      </c>
      <c r="L7" s="162" t="s">
        <v>731</v>
      </c>
      <c r="M7" s="162" t="s">
        <v>732</v>
      </c>
      <c r="N7" s="162" t="s">
        <v>733</v>
      </c>
      <c r="O7" s="162" t="s">
        <v>734</v>
      </c>
      <c r="P7" s="162" t="s">
        <v>735</v>
      </c>
      <c r="Q7" s="162" t="s">
        <v>736</v>
      </c>
      <c r="R7" s="162" t="s">
        <v>737</v>
      </c>
      <c r="S7" s="162" t="s">
        <v>738</v>
      </c>
      <c r="T7" s="162" t="s">
        <v>739</v>
      </c>
      <c r="U7" s="162" t="s">
        <v>740</v>
      </c>
      <c r="V7" s="162" t="s">
        <v>741</v>
      </c>
      <c r="W7" s="376" t="s">
        <v>742</v>
      </c>
      <c r="X7" s="376" t="s">
        <v>743</v>
      </c>
      <c r="Y7" s="376" t="s">
        <v>744</v>
      </c>
      <c r="Z7" s="376" t="s">
        <v>745</v>
      </c>
      <c r="AA7" s="376" t="s">
        <v>746</v>
      </c>
      <c r="AB7" s="376" t="s">
        <v>747</v>
      </c>
      <c r="AC7" s="376" t="s">
        <v>748</v>
      </c>
      <c r="AD7" s="376" t="s">
        <v>749</v>
      </c>
      <c r="AE7" s="376" t="s">
        <v>750</v>
      </c>
      <c r="AF7" s="376" t="s">
        <v>751</v>
      </c>
      <c r="AG7" s="376" t="s">
        <v>752</v>
      </c>
      <c r="AH7" s="376" t="s">
        <v>753</v>
      </c>
      <c r="AI7" s="376" t="s">
        <v>754</v>
      </c>
      <c r="AJ7" s="376" t="s">
        <v>755</v>
      </c>
      <c r="AK7" s="376" t="s">
        <v>756</v>
      </c>
      <c r="AL7" s="376" t="s">
        <v>757</v>
      </c>
      <c r="AM7" s="376" t="s">
        <v>758</v>
      </c>
      <c r="AN7" s="376" t="s">
        <v>759</v>
      </c>
      <c r="AO7" s="376" t="s">
        <v>760</v>
      </c>
      <c r="AP7" s="163" t="s">
        <v>761</v>
      </c>
      <c r="AQ7" s="161" t="s">
        <v>85</v>
      </c>
      <c r="AR7" s="382" t="s">
        <v>723</v>
      </c>
      <c r="AS7" s="162" t="s">
        <v>724</v>
      </c>
      <c r="AT7" s="162" t="s">
        <v>725</v>
      </c>
      <c r="AU7" s="162" t="s">
        <v>726</v>
      </c>
      <c r="AV7" s="162" t="s">
        <v>727</v>
      </c>
      <c r="AW7" s="162" t="s">
        <v>728</v>
      </c>
      <c r="AX7" s="162" t="s">
        <v>729</v>
      </c>
      <c r="AY7" s="162" t="s">
        <v>730</v>
      </c>
      <c r="AZ7" s="162" t="s">
        <v>731</v>
      </c>
      <c r="BA7" s="162" t="s">
        <v>732</v>
      </c>
      <c r="BB7" s="162" t="s">
        <v>733</v>
      </c>
      <c r="BC7" s="162" t="s">
        <v>734</v>
      </c>
      <c r="BD7" s="162" t="s">
        <v>735</v>
      </c>
      <c r="BE7" s="162" t="s">
        <v>736</v>
      </c>
      <c r="BF7" s="162" t="s">
        <v>737</v>
      </c>
      <c r="BG7" s="162" t="s">
        <v>738</v>
      </c>
      <c r="BH7" s="162" t="s">
        <v>739</v>
      </c>
      <c r="BI7" s="162" t="s">
        <v>740</v>
      </c>
      <c r="BJ7" s="162" t="s">
        <v>741</v>
      </c>
      <c r="BK7" s="376" t="s">
        <v>742</v>
      </c>
      <c r="BL7" s="376" t="s">
        <v>743</v>
      </c>
      <c r="BM7" s="376" t="s">
        <v>744</v>
      </c>
      <c r="BN7" s="376" t="s">
        <v>745</v>
      </c>
      <c r="BO7" s="376" t="s">
        <v>746</v>
      </c>
      <c r="BP7" s="376" t="s">
        <v>747</v>
      </c>
      <c r="BQ7" s="376" t="s">
        <v>748</v>
      </c>
      <c r="BR7" s="376" t="s">
        <v>749</v>
      </c>
      <c r="BS7" s="376" t="s">
        <v>750</v>
      </c>
      <c r="BT7" s="376" t="s">
        <v>751</v>
      </c>
      <c r="BU7" s="376" t="s">
        <v>752</v>
      </c>
      <c r="BV7" s="376" t="s">
        <v>753</v>
      </c>
      <c r="BW7" s="376" t="s">
        <v>754</v>
      </c>
      <c r="BX7" s="376" t="s">
        <v>755</v>
      </c>
      <c r="BY7" s="376" t="s">
        <v>756</v>
      </c>
      <c r="BZ7" s="376" t="s">
        <v>757</v>
      </c>
      <c r="CA7" s="376" t="s">
        <v>758</v>
      </c>
      <c r="CB7" s="376" t="s">
        <v>759</v>
      </c>
      <c r="CC7" s="376" t="s">
        <v>760</v>
      </c>
      <c r="CD7" s="163" t="s">
        <v>761</v>
      </c>
      <c r="CE7" s="161" t="s">
        <v>85</v>
      </c>
      <c r="CF7" s="382" t="s">
        <v>762</v>
      </c>
      <c r="CG7" s="162" t="s">
        <v>763</v>
      </c>
      <c r="CH7" s="162" t="s">
        <v>764</v>
      </c>
      <c r="CI7" s="162" t="s">
        <v>765</v>
      </c>
      <c r="CJ7" s="162" t="s">
        <v>766</v>
      </c>
      <c r="CK7" s="376" t="s">
        <v>767</v>
      </c>
      <c r="CL7" s="376" t="s">
        <v>768</v>
      </c>
      <c r="CM7" s="376" t="s">
        <v>769</v>
      </c>
      <c r="CN7" s="376" t="s">
        <v>770</v>
      </c>
      <c r="CO7" s="376" t="s">
        <v>771</v>
      </c>
      <c r="CP7" s="163" t="s">
        <v>772</v>
      </c>
      <c r="CQ7" s="164" t="s">
        <v>85</v>
      </c>
      <c r="CR7" s="382" t="s">
        <v>762</v>
      </c>
      <c r="CS7" s="162" t="s">
        <v>763</v>
      </c>
      <c r="CT7" s="162" t="s">
        <v>764</v>
      </c>
      <c r="CU7" s="162" t="s">
        <v>765</v>
      </c>
      <c r="CV7" s="162" t="s">
        <v>766</v>
      </c>
      <c r="CW7" s="376" t="s">
        <v>767</v>
      </c>
      <c r="CX7" s="376" t="s">
        <v>768</v>
      </c>
      <c r="CY7" s="376" t="s">
        <v>769</v>
      </c>
      <c r="CZ7" s="376" t="s">
        <v>770</v>
      </c>
      <c r="DA7" s="376" t="s">
        <v>771</v>
      </c>
      <c r="DB7" s="163" t="s">
        <v>772</v>
      </c>
    </row>
    <row r="8" spans="1:106" x14ac:dyDescent="0.2">
      <c r="A8" s="166"/>
      <c r="B8" s="167" t="s">
        <v>227</v>
      </c>
      <c r="C8" s="115">
        <f>D8+E8+F8+G8+H8+I8+J8+K8+L8+M8+N8+O8+P8+Q8+R8+S8+T8+U8+V8+AP8+W8+X8+Y8+Z8+AA8+AB8+AC8+AD8+AE8+AF8+AG8+AH8+AI8+AJ8+AK8+AL8+AM8+AN8+AO8</f>
        <v>17</v>
      </c>
      <c r="D8" s="96">
        <f t="shared" ref="D8:AP8" si="0">SUM(D9:D18)</f>
        <v>9</v>
      </c>
      <c r="E8" s="96">
        <f t="shared" si="0"/>
        <v>2</v>
      </c>
      <c r="F8" s="96">
        <f t="shared" si="0"/>
        <v>0</v>
      </c>
      <c r="G8" s="96">
        <f t="shared" si="0"/>
        <v>0</v>
      </c>
      <c r="H8" s="96">
        <f t="shared" si="0"/>
        <v>0</v>
      </c>
      <c r="I8" s="96">
        <f t="shared" si="0"/>
        <v>0</v>
      </c>
      <c r="J8" s="96">
        <f t="shared" si="0"/>
        <v>0</v>
      </c>
      <c r="K8" s="96">
        <f t="shared" si="0"/>
        <v>0</v>
      </c>
      <c r="L8" s="96">
        <f t="shared" si="0"/>
        <v>0</v>
      </c>
      <c r="M8" s="96">
        <f t="shared" si="0"/>
        <v>0</v>
      </c>
      <c r="N8" s="96">
        <f t="shared" si="0"/>
        <v>0</v>
      </c>
      <c r="O8" s="96">
        <f t="shared" si="0"/>
        <v>0</v>
      </c>
      <c r="P8" s="96">
        <f t="shared" si="0"/>
        <v>0</v>
      </c>
      <c r="Q8" s="96">
        <f t="shared" si="0"/>
        <v>0</v>
      </c>
      <c r="R8" s="96">
        <f t="shared" si="0"/>
        <v>0</v>
      </c>
      <c r="S8" s="96">
        <f t="shared" si="0"/>
        <v>0</v>
      </c>
      <c r="T8" s="96">
        <f t="shared" si="0"/>
        <v>0</v>
      </c>
      <c r="U8" s="96">
        <f t="shared" si="0"/>
        <v>0</v>
      </c>
      <c r="V8" s="96">
        <f t="shared" si="0"/>
        <v>0</v>
      </c>
      <c r="W8" s="96">
        <f t="shared" si="0"/>
        <v>0</v>
      </c>
      <c r="X8" s="96">
        <f t="shared" si="0"/>
        <v>0</v>
      </c>
      <c r="Y8" s="96">
        <f t="shared" si="0"/>
        <v>0</v>
      </c>
      <c r="Z8" s="96">
        <f t="shared" si="0"/>
        <v>0</v>
      </c>
      <c r="AA8" s="96">
        <f t="shared" si="0"/>
        <v>0</v>
      </c>
      <c r="AB8" s="96">
        <f t="shared" si="0"/>
        <v>0</v>
      </c>
      <c r="AC8" s="96">
        <f t="shared" si="0"/>
        <v>0</v>
      </c>
      <c r="AD8" s="96">
        <f t="shared" si="0"/>
        <v>0</v>
      </c>
      <c r="AE8" s="96">
        <f t="shared" si="0"/>
        <v>0</v>
      </c>
      <c r="AF8" s="96">
        <f t="shared" si="0"/>
        <v>0</v>
      </c>
      <c r="AG8" s="96">
        <f t="shared" si="0"/>
        <v>3</v>
      </c>
      <c r="AH8" s="96">
        <f t="shared" si="0"/>
        <v>0</v>
      </c>
      <c r="AI8" s="96">
        <f t="shared" si="0"/>
        <v>0</v>
      </c>
      <c r="AJ8" s="96">
        <f t="shared" si="0"/>
        <v>1</v>
      </c>
      <c r="AK8" s="96">
        <f t="shared" si="0"/>
        <v>1</v>
      </c>
      <c r="AL8" s="96">
        <f t="shared" si="0"/>
        <v>1</v>
      </c>
      <c r="AM8" s="96">
        <f t="shared" si="0"/>
        <v>0</v>
      </c>
      <c r="AN8" s="96">
        <f t="shared" si="0"/>
        <v>0</v>
      </c>
      <c r="AO8" s="96">
        <f t="shared" si="0"/>
        <v>0</v>
      </c>
      <c r="AP8" s="98">
        <f t="shared" si="0"/>
        <v>0</v>
      </c>
      <c r="AQ8" s="115">
        <f>AR8+AS8+AT8+AU8+AV8+AW8+AX8+AY8+AZ8+BA8+BB8+BC8+BD8+BE8+BF8+BG8+BH8+BI8+BJ8+CD8+BK8+BL8+BM8+BN8+BO8+BP8+BQ8+BR8+BS8+BT8+BU8+BV8+BW8+BX8+BY8+BZ8+CA8+CB8+CC8</f>
        <v>23</v>
      </c>
      <c r="AR8" s="96">
        <f t="shared" ref="AR8:CD8" si="1">SUM(AR9:AR18)</f>
        <v>19</v>
      </c>
      <c r="AS8" s="96">
        <f t="shared" si="1"/>
        <v>0</v>
      </c>
      <c r="AT8" s="96">
        <f t="shared" si="1"/>
        <v>0</v>
      </c>
      <c r="AU8" s="96">
        <f t="shared" si="1"/>
        <v>0</v>
      </c>
      <c r="AV8" s="96">
        <f t="shared" si="1"/>
        <v>0</v>
      </c>
      <c r="AW8" s="96">
        <f t="shared" si="1"/>
        <v>0</v>
      </c>
      <c r="AX8" s="96">
        <f t="shared" si="1"/>
        <v>0</v>
      </c>
      <c r="AY8" s="96">
        <f t="shared" si="1"/>
        <v>0</v>
      </c>
      <c r="AZ8" s="96">
        <f t="shared" si="1"/>
        <v>0</v>
      </c>
      <c r="BA8" s="96">
        <f t="shared" si="1"/>
        <v>0</v>
      </c>
      <c r="BB8" s="96">
        <f t="shared" si="1"/>
        <v>0</v>
      </c>
      <c r="BC8" s="96">
        <f t="shared" si="1"/>
        <v>0</v>
      </c>
      <c r="BD8" s="96">
        <f t="shared" si="1"/>
        <v>0</v>
      </c>
      <c r="BE8" s="96">
        <f t="shared" si="1"/>
        <v>0</v>
      </c>
      <c r="BF8" s="96">
        <f t="shared" si="1"/>
        <v>0</v>
      </c>
      <c r="BG8" s="96">
        <f t="shared" si="1"/>
        <v>0</v>
      </c>
      <c r="BH8" s="96">
        <f t="shared" si="1"/>
        <v>0</v>
      </c>
      <c r="BI8" s="96">
        <f t="shared" si="1"/>
        <v>0</v>
      </c>
      <c r="BJ8" s="96">
        <f t="shared" si="1"/>
        <v>0</v>
      </c>
      <c r="BK8" s="96">
        <f t="shared" si="1"/>
        <v>0</v>
      </c>
      <c r="BL8" s="96">
        <f t="shared" si="1"/>
        <v>0</v>
      </c>
      <c r="BM8" s="96">
        <f t="shared" si="1"/>
        <v>0</v>
      </c>
      <c r="BN8" s="96">
        <f t="shared" si="1"/>
        <v>0</v>
      </c>
      <c r="BO8" s="96">
        <f t="shared" si="1"/>
        <v>0</v>
      </c>
      <c r="BP8" s="96">
        <f t="shared" si="1"/>
        <v>0</v>
      </c>
      <c r="BQ8" s="96">
        <f t="shared" si="1"/>
        <v>0</v>
      </c>
      <c r="BR8" s="96">
        <f t="shared" si="1"/>
        <v>0</v>
      </c>
      <c r="BS8" s="96">
        <f t="shared" si="1"/>
        <v>0</v>
      </c>
      <c r="BT8" s="96">
        <f t="shared" si="1"/>
        <v>0</v>
      </c>
      <c r="BU8" s="96">
        <f t="shared" si="1"/>
        <v>0</v>
      </c>
      <c r="BV8" s="96">
        <f t="shared" si="1"/>
        <v>0</v>
      </c>
      <c r="BW8" s="96">
        <f t="shared" si="1"/>
        <v>0</v>
      </c>
      <c r="BX8" s="96">
        <f t="shared" si="1"/>
        <v>0</v>
      </c>
      <c r="BY8" s="96">
        <f t="shared" si="1"/>
        <v>0</v>
      </c>
      <c r="BZ8" s="96">
        <f t="shared" si="1"/>
        <v>4</v>
      </c>
      <c r="CA8" s="96">
        <f t="shared" si="1"/>
        <v>0</v>
      </c>
      <c r="CB8" s="96">
        <f t="shared" si="1"/>
        <v>0</v>
      </c>
      <c r="CC8" s="96">
        <f t="shared" si="1"/>
        <v>0</v>
      </c>
      <c r="CD8" s="96">
        <f t="shared" si="1"/>
        <v>0</v>
      </c>
      <c r="CE8" s="115">
        <f>CF8+CG8+CH8+CI8+CJ8+CP8+CK8+CL8+CM8+CN8+CO8</f>
        <v>29</v>
      </c>
      <c r="CF8" s="96">
        <f t="shared" ref="CF8:CP8" si="2">SUM(CF9:CF18)</f>
        <v>18</v>
      </c>
      <c r="CG8" s="96">
        <f t="shared" si="2"/>
        <v>7</v>
      </c>
      <c r="CH8" s="96">
        <f t="shared" si="2"/>
        <v>1</v>
      </c>
      <c r="CI8" s="96">
        <f t="shared" si="2"/>
        <v>1</v>
      </c>
      <c r="CJ8" s="96">
        <f t="shared" si="2"/>
        <v>1</v>
      </c>
      <c r="CK8" s="96">
        <f t="shared" si="2"/>
        <v>0</v>
      </c>
      <c r="CL8" s="96">
        <f t="shared" si="2"/>
        <v>0</v>
      </c>
      <c r="CM8" s="96">
        <f t="shared" si="2"/>
        <v>0</v>
      </c>
      <c r="CN8" s="96">
        <f t="shared" si="2"/>
        <v>0</v>
      </c>
      <c r="CO8" s="96">
        <f t="shared" si="2"/>
        <v>1</v>
      </c>
      <c r="CP8" s="98">
        <f t="shared" si="2"/>
        <v>0</v>
      </c>
      <c r="CQ8" s="95">
        <f>CR8+CS8+CT8+CU8+CV8+DB8+CW8+CX8+CY8+CZ8+DA8</f>
        <v>0</v>
      </c>
      <c r="CR8" s="96">
        <f t="shared" ref="CR8:DB8" si="3">SUM(CR9:CR18)</f>
        <v>0</v>
      </c>
      <c r="CS8" s="96">
        <f t="shared" si="3"/>
        <v>0</v>
      </c>
      <c r="CT8" s="96">
        <f t="shared" si="3"/>
        <v>0</v>
      </c>
      <c r="CU8" s="96">
        <f t="shared" si="3"/>
        <v>0</v>
      </c>
      <c r="CV8" s="96">
        <f t="shared" si="3"/>
        <v>0</v>
      </c>
      <c r="CW8" s="96">
        <f t="shared" si="3"/>
        <v>0</v>
      </c>
      <c r="CX8" s="96">
        <f t="shared" si="3"/>
        <v>0</v>
      </c>
      <c r="CY8" s="96">
        <f t="shared" si="3"/>
        <v>0</v>
      </c>
      <c r="CZ8" s="96">
        <f t="shared" si="3"/>
        <v>0</v>
      </c>
      <c r="DA8" s="96">
        <f t="shared" si="3"/>
        <v>0</v>
      </c>
      <c r="DB8" s="98">
        <f t="shared" si="3"/>
        <v>0</v>
      </c>
    </row>
    <row r="9" spans="1:106" x14ac:dyDescent="0.2">
      <c r="A9" s="583">
        <v>1</v>
      </c>
      <c r="B9" s="580" t="s">
        <v>834</v>
      </c>
      <c r="C9" s="115">
        <f>D9+E9+F9+G9+H9+I9+J9+K9+L9+M9+N9+O9+P9+Q9+R9+S9+T9+U9+V9+AP9+W9+X9+Y9+Z9+AA9+AB9+AC9+AD9+AE9+AF9+AG9+AH9+AI9+AJ9+AK9+AL9+AM9+AN9+AO9</f>
        <v>0</v>
      </c>
      <c r="D9" s="579"/>
      <c r="E9" s="579"/>
      <c r="F9" s="579"/>
      <c r="G9" s="579"/>
      <c r="H9" s="579"/>
      <c r="I9" s="579"/>
      <c r="J9" s="579"/>
      <c r="K9" s="579"/>
      <c r="L9" s="579"/>
      <c r="M9" s="579"/>
      <c r="N9" s="579"/>
      <c r="O9" s="579"/>
      <c r="P9" s="579"/>
      <c r="Q9" s="579"/>
      <c r="R9" s="579"/>
      <c r="S9" s="579"/>
      <c r="T9" s="579"/>
      <c r="U9" s="579"/>
      <c r="V9" s="579"/>
      <c r="W9" s="579"/>
      <c r="X9" s="579"/>
      <c r="Y9" s="579"/>
      <c r="Z9" s="579"/>
      <c r="AA9" s="579"/>
      <c r="AB9" s="579"/>
      <c r="AC9" s="579"/>
      <c r="AD9" s="579"/>
      <c r="AE9" s="579"/>
      <c r="AF9" s="579"/>
      <c r="AG9" s="579"/>
      <c r="AH9" s="579"/>
      <c r="AI9" s="579"/>
      <c r="AJ9" s="579"/>
      <c r="AK9" s="579"/>
      <c r="AL9" s="579"/>
      <c r="AM9" s="579"/>
      <c r="AN9" s="579"/>
      <c r="AO9" s="579"/>
      <c r="AP9" s="579"/>
      <c r="AQ9" s="115">
        <f>AR9+AS9+AT9+AU9+AV9+AW9+AX9+AY9+AZ9+BA9+BB9+BC9+BD9+BE9+BF9+BG9+BH9+BI9+BJ9+CD9+BK9+BL9+BM9+BN9+BO9+BP9+BQ9+BR9+BS9+BT9+BU9+BV9+BW9+BX9+BY9+BZ9+CA9+CB9+CC9</f>
        <v>8</v>
      </c>
      <c r="AR9" s="579">
        <v>8</v>
      </c>
      <c r="AS9" s="579"/>
      <c r="AT9" s="579"/>
      <c r="AU9" s="579"/>
      <c r="AV9" s="579"/>
      <c r="AW9" s="579"/>
      <c r="AX9" s="579"/>
      <c r="AY9" s="579"/>
      <c r="AZ9" s="579"/>
      <c r="BA9" s="579"/>
      <c r="BB9" s="579"/>
      <c r="BC9" s="579"/>
      <c r="BD9" s="579"/>
      <c r="BE9" s="579"/>
      <c r="BF9" s="579"/>
      <c r="BG9" s="579"/>
      <c r="BH9" s="579"/>
      <c r="BI9" s="579"/>
      <c r="BJ9" s="579"/>
      <c r="BK9" s="579"/>
      <c r="BL9" s="579"/>
      <c r="BM9" s="579"/>
      <c r="BN9" s="579"/>
      <c r="BO9" s="579"/>
      <c r="BP9" s="579"/>
      <c r="BQ9" s="579"/>
      <c r="BR9" s="579"/>
      <c r="BS9" s="579"/>
      <c r="BT9" s="579"/>
      <c r="BU9" s="579"/>
      <c r="BV9" s="579"/>
      <c r="BW9" s="579"/>
      <c r="BX9" s="579"/>
      <c r="BY9" s="579"/>
      <c r="BZ9" s="579"/>
      <c r="CA9" s="579"/>
      <c r="CB9" s="579"/>
      <c r="CC9" s="579"/>
      <c r="CD9" s="579"/>
      <c r="CE9" s="115">
        <f>CF9+CG9+CH9+CI9+CJ9+CP9+CK9+CL9+CM9+CN9+CO9</f>
        <v>8</v>
      </c>
      <c r="CF9" s="579">
        <v>5</v>
      </c>
      <c r="CG9" s="579">
        <v>2</v>
      </c>
      <c r="CH9" s="579"/>
      <c r="CI9" s="579">
        <v>1</v>
      </c>
      <c r="CJ9" s="579"/>
      <c r="CK9" s="584"/>
      <c r="CL9" s="584"/>
      <c r="CM9" s="584"/>
      <c r="CN9" s="584"/>
      <c r="CO9" s="584"/>
      <c r="CP9" s="581"/>
      <c r="CQ9" s="95">
        <f>CR9+CS9+CT9+CU9+CV9+DB9+CW9+CX9+CY9+CZ9+DA9</f>
        <v>0</v>
      </c>
      <c r="CR9" s="80"/>
      <c r="CS9" s="80"/>
      <c r="CT9" s="80"/>
      <c r="CU9" s="80"/>
      <c r="CV9" s="80"/>
      <c r="CW9" s="377"/>
      <c r="CX9" s="377"/>
      <c r="CY9" s="377"/>
      <c r="CZ9" s="377"/>
      <c r="DA9" s="377"/>
      <c r="DB9" s="99"/>
    </row>
    <row r="10" spans="1:106" x14ac:dyDescent="0.2">
      <c r="A10" s="580">
        <v>2</v>
      </c>
      <c r="B10" s="580" t="s">
        <v>836</v>
      </c>
      <c r="C10" s="115">
        <f t="shared" ref="C10:C18" si="4">D10+E10+F10+G10+H10+I10+J10+K10+L10+M10+N10+O10+P10+Q10+R10+S10+T10+U10+V10+AP10+W10+X10+Y10+Z10+AA10+AB10+AC10+AD10+AE10+AF10+AG10+AH10+AI10+AJ10+AK10+AL10+AM10+AN10+AO10</f>
        <v>1</v>
      </c>
      <c r="D10" s="579"/>
      <c r="E10" s="579">
        <v>1</v>
      </c>
      <c r="F10" s="579"/>
      <c r="G10" s="579"/>
      <c r="H10" s="579"/>
      <c r="I10" s="579"/>
      <c r="J10" s="579"/>
      <c r="K10" s="579"/>
      <c r="L10" s="579"/>
      <c r="M10" s="579"/>
      <c r="N10" s="579"/>
      <c r="O10" s="579"/>
      <c r="P10" s="579"/>
      <c r="Q10" s="579"/>
      <c r="R10" s="579"/>
      <c r="S10" s="579"/>
      <c r="T10" s="579"/>
      <c r="U10" s="579"/>
      <c r="V10" s="579"/>
      <c r="W10" s="584"/>
      <c r="X10" s="584"/>
      <c r="Y10" s="584"/>
      <c r="Z10" s="584"/>
      <c r="AA10" s="584"/>
      <c r="AB10" s="584"/>
      <c r="AC10" s="584"/>
      <c r="AD10" s="584"/>
      <c r="AE10" s="584"/>
      <c r="AF10" s="584"/>
      <c r="AG10" s="584"/>
      <c r="AH10" s="584"/>
      <c r="AI10" s="584"/>
      <c r="AJ10" s="584"/>
      <c r="AK10" s="584"/>
      <c r="AL10" s="584"/>
      <c r="AM10" s="584"/>
      <c r="AN10" s="584"/>
      <c r="AO10" s="584"/>
      <c r="AP10" s="581"/>
      <c r="AQ10" s="115">
        <f t="shared" ref="AQ10:AQ18" si="5">AR10+AS10+AT10+AU10+AV10+AW10+AX10+AY10+AZ10+BA10+BB10+BC10+BD10+BE10+BF10+BG10+BH10+BI10+BJ10+CD10+BK10+BL10+BM10+BN10+BO10+BP10+BQ10+BR10+BS10+BT10+BU10+BV10+BW10+BX10+BY10+BZ10+CA10+CB10+CC10</f>
        <v>0</v>
      </c>
      <c r="AR10" s="579"/>
      <c r="AS10" s="579"/>
      <c r="AT10" s="579"/>
      <c r="AU10" s="579"/>
      <c r="AV10" s="579"/>
      <c r="AW10" s="579"/>
      <c r="AX10" s="579"/>
      <c r="AY10" s="579"/>
      <c r="AZ10" s="579"/>
      <c r="BA10" s="579"/>
      <c r="BB10" s="579"/>
      <c r="BC10" s="579"/>
      <c r="BD10" s="579"/>
      <c r="BE10" s="579"/>
      <c r="BF10" s="579"/>
      <c r="BG10" s="579"/>
      <c r="BH10" s="579"/>
      <c r="BI10" s="579"/>
      <c r="BJ10" s="579"/>
      <c r="BK10" s="584"/>
      <c r="BL10" s="584"/>
      <c r="BM10" s="584"/>
      <c r="BN10" s="584"/>
      <c r="BO10" s="584"/>
      <c r="BP10" s="584"/>
      <c r="BQ10" s="584"/>
      <c r="BR10" s="584"/>
      <c r="BS10" s="584"/>
      <c r="BT10" s="584"/>
      <c r="BU10" s="584"/>
      <c r="BV10" s="584"/>
      <c r="BW10" s="584"/>
      <c r="BX10" s="584"/>
      <c r="BY10" s="584"/>
      <c r="BZ10" s="584"/>
      <c r="CA10" s="584"/>
      <c r="CB10" s="584"/>
      <c r="CC10" s="584"/>
      <c r="CD10" s="581"/>
      <c r="CE10" s="115">
        <f t="shared" ref="CE10:CE18" si="6">CF10+CG10+CH10+CI10+CJ10+CP10+CK10+CL10+CM10+CN10+CO10</f>
        <v>0</v>
      </c>
      <c r="CF10" s="579"/>
      <c r="CG10" s="579"/>
      <c r="CH10" s="579"/>
      <c r="CI10" s="579"/>
      <c r="CJ10" s="579"/>
      <c r="CK10" s="584"/>
      <c r="CL10" s="584"/>
      <c r="CM10" s="584"/>
      <c r="CN10" s="584"/>
      <c r="CO10" s="584"/>
      <c r="CP10" s="581"/>
      <c r="CQ10" s="95">
        <f t="shared" ref="CQ10:CQ18" si="7">CR10+CS10+CT10+CU10+CV10+DB10+CW10+CX10+CY10+CZ10+DA10</f>
        <v>0</v>
      </c>
      <c r="CR10" s="80"/>
      <c r="CS10" s="80"/>
      <c r="CT10" s="80"/>
      <c r="CU10" s="80"/>
      <c r="CV10" s="80"/>
      <c r="CW10" s="377"/>
      <c r="CX10" s="377"/>
      <c r="CY10" s="377"/>
      <c r="CZ10" s="377"/>
      <c r="DA10" s="377"/>
      <c r="DB10" s="99"/>
    </row>
    <row r="11" spans="1:106" x14ac:dyDescent="0.2">
      <c r="A11" s="580">
        <v>3</v>
      </c>
      <c r="B11" s="580" t="s">
        <v>838</v>
      </c>
      <c r="C11" s="115">
        <f t="shared" si="4"/>
        <v>0</v>
      </c>
      <c r="D11" s="579"/>
      <c r="E11" s="579"/>
      <c r="F11" s="579"/>
      <c r="G11" s="579"/>
      <c r="H11" s="579"/>
      <c r="I11" s="579"/>
      <c r="J11" s="579"/>
      <c r="K11" s="579"/>
      <c r="L11" s="579"/>
      <c r="M11" s="579"/>
      <c r="N11" s="579"/>
      <c r="O11" s="579"/>
      <c r="P11" s="579"/>
      <c r="Q11" s="579"/>
      <c r="R11" s="579"/>
      <c r="S11" s="579"/>
      <c r="T11" s="579"/>
      <c r="U11" s="579"/>
      <c r="V11" s="579"/>
      <c r="W11" s="584"/>
      <c r="X11" s="584"/>
      <c r="Y11" s="584"/>
      <c r="Z11" s="584"/>
      <c r="AA11" s="584"/>
      <c r="AB11" s="584"/>
      <c r="AC11" s="584"/>
      <c r="AD11" s="584"/>
      <c r="AE11" s="584"/>
      <c r="AF11" s="584"/>
      <c r="AG11" s="584"/>
      <c r="AH11" s="584"/>
      <c r="AI11" s="584"/>
      <c r="AJ11" s="584"/>
      <c r="AK11" s="584"/>
      <c r="AL11" s="584"/>
      <c r="AM11" s="584"/>
      <c r="AN11" s="584"/>
      <c r="AO11" s="584"/>
      <c r="AP11" s="581"/>
      <c r="AQ11" s="115">
        <f t="shared" si="5"/>
        <v>0</v>
      </c>
      <c r="AR11" s="579"/>
      <c r="AS11" s="579"/>
      <c r="AT11" s="579"/>
      <c r="AU11" s="579"/>
      <c r="AV11" s="579"/>
      <c r="AW11" s="579"/>
      <c r="AX11" s="579"/>
      <c r="AY11" s="579"/>
      <c r="AZ11" s="579"/>
      <c r="BA11" s="579"/>
      <c r="BB11" s="579"/>
      <c r="BC11" s="579"/>
      <c r="BD11" s="579"/>
      <c r="BE11" s="579"/>
      <c r="BF11" s="579"/>
      <c r="BG11" s="579"/>
      <c r="BH11" s="579"/>
      <c r="BI11" s="579"/>
      <c r="BJ11" s="579"/>
      <c r="BK11" s="584"/>
      <c r="BL11" s="584"/>
      <c r="BM11" s="584"/>
      <c r="BN11" s="584"/>
      <c r="BO11" s="584"/>
      <c r="BP11" s="584"/>
      <c r="BQ11" s="584"/>
      <c r="BR11" s="584"/>
      <c r="BS11" s="584"/>
      <c r="BT11" s="584"/>
      <c r="BU11" s="584"/>
      <c r="BV11" s="584"/>
      <c r="BW11" s="584"/>
      <c r="BX11" s="584"/>
      <c r="BY11" s="584"/>
      <c r="BZ11" s="584"/>
      <c r="CA11" s="584"/>
      <c r="CB11" s="584"/>
      <c r="CC11" s="584"/>
      <c r="CD11" s="581"/>
      <c r="CE11" s="115">
        <f t="shared" si="6"/>
        <v>0</v>
      </c>
      <c r="CF11" s="579"/>
      <c r="CG11" s="579"/>
      <c r="CH11" s="579"/>
      <c r="CI11" s="579"/>
      <c r="CJ11" s="579"/>
      <c r="CK11" s="584"/>
      <c r="CL11" s="584"/>
      <c r="CM11" s="584"/>
      <c r="CN11" s="584"/>
      <c r="CO11" s="584"/>
      <c r="CP11" s="581"/>
      <c r="CQ11" s="95">
        <f t="shared" si="7"/>
        <v>0</v>
      </c>
      <c r="CR11" s="80"/>
      <c r="CS11" s="80"/>
      <c r="CT11" s="80"/>
      <c r="CU11" s="80"/>
      <c r="CV11" s="80"/>
      <c r="CW11" s="377"/>
      <c r="CX11" s="377"/>
      <c r="CY11" s="377"/>
      <c r="CZ11" s="377"/>
      <c r="DA11" s="377"/>
      <c r="DB11" s="99"/>
    </row>
    <row r="12" spans="1:106" x14ac:dyDescent="0.2">
      <c r="A12" s="580">
        <v>4</v>
      </c>
      <c r="B12" s="580" t="s">
        <v>840</v>
      </c>
      <c r="C12" s="115">
        <f t="shared" si="4"/>
        <v>3</v>
      </c>
      <c r="D12" s="579">
        <v>3</v>
      </c>
      <c r="E12" s="579"/>
      <c r="F12" s="579"/>
      <c r="G12" s="579"/>
      <c r="H12" s="579"/>
      <c r="I12" s="579"/>
      <c r="J12" s="579"/>
      <c r="K12" s="579"/>
      <c r="L12" s="579"/>
      <c r="M12" s="579"/>
      <c r="N12" s="579"/>
      <c r="O12" s="579"/>
      <c r="P12" s="579"/>
      <c r="Q12" s="579"/>
      <c r="R12" s="579"/>
      <c r="S12" s="579"/>
      <c r="T12" s="579"/>
      <c r="U12" s="579"/>
      <c r="V12" s="579"/>
      <c r="W12" s="584"/>
      <c r="X12" s="584"/>
      <c r="Y12" s="584"/>
      <c r="Z12" s="584"/>
      <c r="AA12" s="584"/>
      <c r="AB12" s="584"/>
      <c r="AC12" s="584"/>
      <c r="AD12" s="584"/>
      <c r="AE12" s="584"/>
      <c r="AF12" s="584"/>
      <c r="AG12" s="584"/>
      <c r="AH12" s="584"/>
      <c r="AI12" s="584"/>
      <c r="AJ12" s="584"/>
      <c r="AK12" s="584"/>
      <c r="AL12" s="584"/>
      <c r="AM12" s="584"/>
      <c r="AN12" s="584"/>
      <c r="AO12" s="584"/>
      <c r="AP12" s="581"/>
      <c r="AQ12" s="115">
        <f t="shared" si="5"/>
        <v>5</v>
      </c>
      <c r="AR12" s="579">
        <v>4</v>
      </c>
      <c r="AS12" s="579"/>
      <c r="AT12" s="579"/>
      <c r="AU12" s="579"/>
      <c r="AV12" s="579"/>
      <c r="AW12" s="579"/>
      <c r="AX12" s="579"/>
      <c r="AY12" s="579"/>
      <c r="AZ12" s="579"/>
      <c r="BA12" s="579"/>
      <c r="BB12" s="579"/>
      <c r="BC12" s="579"/>
      <c r="BD12" s="579"/>
      <c r="BE12" s="579"/>
      <c r="BF12" s="579"/>
      <c r="BG12" s="579"/>
      <c r="BH12" s="579"/>
      <c r="BI12" s="579"/>
      <c r="BJ12" s="579"/>
      <c r="BK12" s="584"/>
      <c r="BL12" s="584"/>
      <c r="BM12" s="584"/>
      <c r="BN12" s="584"/>
      <c r="BO12" s="584"/>
      <c r="BP12" s="584"/>
      <c r="BQ12" s="584"/>
      <c r="BR12" s="584"/>
      <c r="BS12" s="584"/>
      <c r="BT12" s="584"/>
      <c r="BU12" s="584"/>
      <c r="BV12" s="584"/>
      <c r="BW12" s="584"/>
      <c r="BX12" s="584"/>
      <c r="BY12" s="584"/>
      <c r="BZ12" s="584">
        <v>1</v>
      </c>
      <c r="CA12" s="584"/>
      <c r="CB12" s="584"/>
      <c r="CC12" s="584"/>
      <c r="CD12" s="581"/>
      <c r="CE12" s="115">
        <f t="shared" si="6"/>
        <v>4</v>
      </c>
      <c r="CF12" s="579">
        <v>2</v>
      </c>
      <c r="CG12" s="579">
        <v>1</v>
      </c>
      <c r="CH12" s="579">
        <v>1</v>
      </c>
      <c r="CI12" s="579"/>
      <c r="CJ12" s="579"/>
      <c r="CK12" s="584"/>
      <c r="CL12" s="584"/>
      <c r="CM12" s="584"/>
      <c r="CN12" s="584"/>
      <c r="CO12" s="584"/>
      <c r="CP12" s="581"/>
      <c r="CQ12" s="95">
        <f t="shared" si="7"/>
        <v>0</v>
      </c>
      <c r="CR12" s="80"/>
      <c r="CS12" s="80"/>
      <c r="CT12" s="80"/>
      <c r="CU12" s="80"/>
      <c r="CV12" s="80"/>
      <c r="CW12" s="377"/>
      <c r="CX12" s="377"/>
      <c r="CY12" s="377"/>
      <c r="CZ12" s="377"/>
      <c r="DA12" s="377"/>
      <c r="DB12" s="99"/>
    </row>
    <row r="13" spans="1:106" x14ac:dyDescent="0.2">
      <c r="A13" s="580">
        <v>5</v>
      </c>
      <c r="B13" s="580" t="s">
        <v>841</v>
      </c>
      <c r="C13" s="115">
        <f t="shared" si="4"/>
        <v>10</v>
      </c>
      <c r="D13" s="579">
        <v>5</v>
      </c>
      <c r="E13" s="579"/>
      <c r="F13" s="579"/>
      <c r="G13" s="579"/>
      <c r="H13" s="579"/>
      <c r="I13" s="579"/>
      <c r="J13" s="579"/>
      <c r="K13" s="579"/>
      <c r="L13" s="579"/>
      <c r="M13" s="579"/>
      <c r="N13" s="579"/>
      <c r="O13" s="579"/>
      <c r="P13" s="579"/>
      <c r="Q13" s="579"/>
      <c r="R13" s="579"/>
      <c r="S13" s="579"/>
      <c r="T13" s="579"/>
      <c r="U13" s="579"/>
      <c r="V13" s="579"/>
      <c r="W13" s="584"/>
      <c r="X13" s="584"/>
      <c r="Y13" s="584"/>
      <c r="Z13" s="584"/>
      <c r="AA13" s="584"/>
      <c r="AB13" s="584"/>
      <c r="AC13" s="584"/>
      <c r="AD13" s="584"/>
      <c r="AE13" s="584"/>
      <c r="AF13" s="584"/>
      <c r="AG13" s="584">
        <v>3</v>
      </c>
      <c r="AH13" s="584"/>
      <c r="AI13" s="584"/>
      <c r="AJ13" s="584"/>
      <c r="AK13" s="584">
        <v>1</v>
      </c>
      <c r="AL13" s="584">
        <v>1</v>
      </c>
      <c r="AM13" s="584"/>
      <c r="AN13" s="584"/>
      <c r="AO13" s="584"/>
      <c r="AP13" s="581"/>
      <c r="AQ13" s="115">
        <f t="shared" si="5"/>
        <v>7</v>
      </c>
      <c r="AR13" s="579">
        <v>4</v>
      </c>
      <c r="AS13" s="579"/>
      <c r="AT13" s="579"/>
      <c r="AU13" s="579"/>
      <c r="AV13" s="579"/>
      <c r="AW13" s="579"/>
      <c r="AX13" s="579"/>
      <c r="AY13" s="579"/>
      <c r="AZ13" s="579"/>
      <c r="BA13" s="579"/>
      <c r="BB13" s="579"/>
      <c r="BC13" s="579"/>
      <c r="BD13" s="579"/>
      <c r="BE13" s="579"/>
      <c r="BF13" s="579"/>
      <c r="BG13" s="579"/>
      <c r="BH13" s="579"/>
      <c r="BI13" s="579"/>
      <c r="BJ13" s="579"/>
      <c r="BK13" s="584"/>
      <c r="BL13" s="584"/>
      <c r="BM13" s="584"/>
      <c r="BN13" s="584"/>
      <c r="BO13" s="584"/>
      <c r="BP13" s="584"/>
      <c r="BQ13" s="584"/>
      <c r="BR13" s="584"/>
      <c r="BS13" s="584"/>
      <c r="BT13" s="584"/>
      <c r="BU13" s="584"/>
      <c r="BV13" s="584"/>
      <c r="BW13" s="584"/>
      <c r="BX13" s="584"/>
      <c r="BY13" s="584"/>
      <c r="BZ13" s="584">
        <v>3</v>
      </c>
      <c r="CA13" s="584"/>
      <c r="CB13" s="584"/>
      <c r="CC13" s="584"/>
      <c r="CD13" s="581"/>
      <c r="CE13" s="115">
        <f t="shared" si="6"/>
        <v>12</v>
      </c>
      <c r="CF13" s="579">
        <v>8</v>
      </c>
      <c r="CG13" s="579">
        <v>3</v>
      </c>
      <c r="CH13" s="579"/>
      <c r="CI13" s="579"/>
      <c r="CJ13" s="579"/>
      <c r="CK13" s="584"/>
      <c r="CL13" s="584"/>
      <c r="CM13" s="584"/>
      <c r="CN13" s="584"/>
      <c r="CO13" s="584">
        <v>1</v>
      </c>
      <c r="CP13" s="581"/>
      <c r="CQ13" s="95">
        <f t="shared" si="7"/>
        <v>0</v>
      </c>
      <c r="CR13" s="80"/>
      <c r="CS13" s="80"/>
      <c r="CT13" s="80"/>
      <c r="CU13" s="80"/>
      <c r="CV13" s="80"/>
      <c r="CW13" s="377"/>
      <c r="CX13" s="377"/>
      <c r="CY13" s="377"/>
      <c r="CZ13" s="377"/>
      <c r="DA13" s="377"/>
      <c r="DB13" s="99"/>
    </row>
    <row r="14" spans="1:106" x14ac:dyDescent="0.2">
      <c r="A14" s="580">
        <v>6</v>
      </c>
      <c r="B14" s="580" t="s">
        <v>842</v>
      </c>
      <c r="C14" s="115">
        <f t="shared" si="4"/>
        <v>0</v>
      </c>
      <c r="D14" s="579"/>
      <c r="E14" s="579"/>
      <c r="F14" s="579"/>
      <c r="G14" s="579"/>
      <c r="H14" s="579"/>
      <c r="I14" s="579"/>
      <c r="J14" s="579"/>
      <c r="K14" s="579"/>
      <c r="L14" s="579"/>
      <c r="M14" s="579"/>
      <c r="N14" s="579"/>
      <c r="O14" s="579"/>
      <c r="P14" s="579"/>
      <c r="Q14" s="579"/>
      <c r="R14" s="579"/>
      <c r="S14" s="579"/>
      <c r="T14" s="579"/>
      <c r="U14" s="579"/>
      <c r="V14" s="579"/>
      <c r="W14" s="584"/>
      <c r="X14" s="584"/>
      <c r="Y14" s="584"/>
      <c r="Z14" s="584"/>
      <c r="AA14" s="584"/>
      <c r="AB14" s="584"/>
      <c r="AC14" s="584"/>
      <c r="AD14" s="584"/>
      <c r="AE14" s="584"/>
      <c r="AF14" s="584"/>
      <c r="AG14" s="584"/>
      <c r="AH14" s="584"/>
      <c r="AI14" s="584"/>
      <c r="AJ14" s="584"/>
      <c r="AK14" s="584"/>
      <c r="AL14" s="584"/>
      <c r="AM14" s="584"/>
      <c r="AN14" s="584"/>
      <c r="AO14" s="584"/>
      <c r="AP14" s="581"/>
      <c r="AQ14" s="115">
        <f t="shared" si="5"/>
        <v>0</v>
      </c>
      <c r="AR14" s="579"/>
      <c r="AS14" s="579"/>
      <c r="AT14" s="579"/>
      <c r="AU14" s="579"/>
      <c r="AV14" s="579"/>
      <c r="AW14" s="579"/>
      <c r="AX14" s="579"/>
      <c r="AY14" s="579"/>
      <c r="AZ14" s="579"/>
      <c r="BA14" s="579"/>
      <c r="BB14" s="579"/>
      <c r="BC14" s="579"/>
      <c r="BD14" s="579"/>
      <c r="BE14" s="579"/>
      <c r="BF14" s="579"/>
      <c r="BG14" s="579"/>
      <c r="BH14" s="579"/>
      <c r="BI14" s="579"/>
      <c r="BJ14" s="579"/>
      <c r="BK14" s="584"/>
      <c r="BL14" s="584"/>
      <c r="BM14" s="584"/>
      <c r="BN14" s="584"/>
      <c r="BO14" s="584"/>
      <c r="BP14" s="584"/>
      <c r="BQ14" s="584"/>
      <c r="BR14" s="584"/>
      <c r="BS14" s="584"/>
      <c r="BT14" s="584"/>
      <c r="BU14" s="584"/>
      <c r="BV14" s="584"/>
      <c r="BW14" s="584"/>
      <c r="BX14" s="584"/>
      <c r="BY14" s="584"/>
      <c r="BZ14" s="584"/>
      <c r="CA14" s="584"/>
      <c r="CB14" s="584"/>
      <c r="CC14" s="584"/>
      <c r="CD14" s="581"/>
      <c r="CE14" s="115">
        <f t="shared" si="6"/>
        <v>0</v>
      </c>
      <c r="CF14" s="579"/>
      <c r="CG14" s="579"/>
      <c r="CH14" s="579"/>
      <c r="CI14" s="579"/>
      <c r="CJ14" s="579"/>
      <c r="CK14" s="584"/>
      <c r="CL14" s="584"/>
      <c r="CM14" s="584"/>
      <c r="CN14" s="584"/>
      <c r="CO14" s="584"/>
      <c r="CP14" s="581"/>
      <c r="CQ14" s="95">
        <f t="shared" si="7"/>
        <v>0</v>
      </c>
      <c r="CR14" s="80"/>
      <c r="CS14" s="80"/>
      <c r="CT14" s="80"/>
      <c r="CU14" s="80"/>
      <c r="CV14" s="80"/>
      <c r="CW14" s="377"/>
      <c r="CX14" s="377"/>
      <c r="CY14" s="377"/>
      <c r="CZ14" s="377"/>
      <c r="DA14" s="377"/>
      <c r="DB14" s="99"/>
    </row>
    <row r="15" spans="1:106" x14ac:dyDescent="0.2">
      <c r="A15" s="580">
        <v>7</v>
      </c>
      <c r="B15" s="585" t="s">
        <v>866</v>
      </c>
      <c r="C15" s="115">
        <f t="shared" si="4"/>
        <v>0</v>
      </c>
      <c r="D15" s="579"/>
      <c r="E15" s="579"/>
      <c r="F15" s="579"/>
      <c r="G15" s="579"/>
      <c r="H15" s="579"/>
      <c r="I15" s="579"/>
      <c r="J15" s="579"/>
      <c r="K15" s="579"/>
      <c r="L15" s="579"/>
      <c r="M15" s="579"/>
      <c r="N15" s="579"/>
      <c r="O15" s="579"/>
      <c r="P15" s="579"/>
      <c r="Q15" s="579"/>
      <c r="R15" s="579"/>
      <c r="S15" s="579"/>
      <c r="T15" s="579"/>
      <c r="U15" s="579"/>
      <c r="V15" s="579"/>
      <c r="W15" s="584"/>
      <c r="X15" s="584"/>
      <c r="Y15" s="584"/>
      <c r="Z15" s="584"/>
      <c r="AA15" s="584"/>
      <c r="AB15" s="584"/>
      <c r="AC15" s="584"/>
      <c r="AD15" s="584"/>
      <c r="AE15" s="584"/>
      <c r="AF15" s="584"/>
      <c r="AG15" s="584"/>
      <c r="AH15" s="584"/>
      <c r="AI15" s="584"/>
      <c r="AJ15" s="584"/>
      <c r="AK15" s="584"/>
      <c r="AL15" s="584"/>
      <c r="AM15" s="584"/>
      <c r="AN15" s="584"/>
      <c r="AO15" s="584"/>
      <c r="AP15" s="581"/>
      <c r="AQ15" s="115">
        <f t="shared" si="5"/>
        <v>0</v>
      </c>
      <c r="AR15" s="579"/>
      <c r="AS15" s="579"/>
      <c r="AT15" s="579"/>
      <c r="AU15" s="579"/>
      <c r="AV15" s="579"/>
      <c r="AW15" s="579"/>
      <c r="AX15" s="579"/>
      <c r="AY15" s="579"/>
      <c r="AZ15" s="579"/>
      <c r="BA15" s="579"/>
      <c r="BB15" s="579"/>
      <c r="BC15" s="579"/>
      <c r="BD15" s="579"/>
      <c r="BE15" s="579"/>
      <c r="BF15" s="579"/>
      <c r="BG15" s="579"/>
      <c r="BH15" s="579"/>
      <c r="BI15" s="579"/>
      <c r="BJ15" s="579"/>
      <c r="BK15" s="584"/>
      <c r="BL15" s="584"/>
      <c r="BM15" s="584"/>
      <c r="BN15" s="584"/>
      <c r="BO15" s="584"/>
      <c r="BP15" s="584"/>
      <c r="BQ15" s="584"/>
      <c r="BR15" s="584"/>
      <c r="BS15" s="584"/>
      <c r="BT15" s="584"/>
      <c r="BU15" s="584"/>
      <c r="BV15" s="584"/>
      <c r="BW15" s="584"/>
      <c r="BX15" s="584"/>
      <c r="BY15" s="584"/>
      <c r="BZ15" s="584"/>
      <c r="CA15" s="584"/>
      <c r="CB15" s="584"/>
      <c r="CC15" s="584"/>
      <c r="CD15" s="581"/>
      <c r="CE15" s="115">
        <f t="shared" si="6"/>
        <v>1</v>
      </c>
      <c r="CF15" s="579">
        <v>1</v>
      </c>
      <c r="CG15" s="579"/>
      <c r="CH15" s="579"/>
      <c r="CI15" s="579"/>
      <c r="CJ15" s="579"/>
      <c r="CK15" s="584"/>
      <c r="CL15" s="584"/>
      <c r="CM15" s="584"/>
      <c r="CN15" s="584"/>
      <c r="CO15" s="584"/>
      <c r="CP15" s="581"/>
      <c r="CQ15" s="95">
        <f t="shared" si="7"/>
        <v>0</v>
      </c>
      <c r="CR15" s="80"/>
      <c r="CS15" s="80"/>
      <c r="CT15" s="80"/>
      <c r="CU15" s="80"/>
      <c r="CV15" s="80"/>
      <c r="CW15" s="377"/>
      <c r="CX15" s="377"/>
      <c r="CY15" s="377"/>
      <c r="CZ15" s="377"/>
      <c r="DA15" s="377"/>
      <c r="DB15" s="99"/>
    </row>
    <row r="16" spans="1:106" x14ac:dyDescent="0.2">
      <c r="A16" s="580">
        <v>8</v>
      </c>
      <c r="B16" s="580" t="s">
        <v>843</v>
      </c>
      <c r="C16" s="115">
        <f t="shared" si="4"/>
        <v>0</v>
      </c>
      <c r="D16" s="579"/>
      <c r="E16" s="579"/>
      <c r="F16" s="579"/>
      <c r="G16" s="579"/>
      <c r="H16" s="579"/>
      <c r="I16" s="579"/>
      <c r="J16" s="579"/>
      <c r="K16" s="579"/>
      <c r="L16" s="579"/>
      <c r="M16" s="579"/>
      <c r="N16" s="579"/>
      <c r="O16" s="579"/>
      <c r="P16" s="579"/>
      <c r="Q16" s="579"/>
      <c r="R16" s="579"/>
      <c r="S16" s="579"/>
      <c r="T16" s="579"/>
      <c r="U16" s="579"/>
      <c r="V16" s="579"/>
      <c r="W16" s="584"/>
      <c r="X16" s="584"/>
      <c r="Y16" s="584"/>
      <c r="Z16" s="584"/>
      <c r="AA16" s="584"/>
      <c r="AB16" s="584"/>
      <c r="AC16" s="584"/>
      <c r="AD16" s="584"/>
      <c r="AE16" s="584"/>
      <c r="AF16" s="584"/>
      <c r="AG16" s="584"/>
      <c r="AH16" s="584"/>
      <c r="AI16" s="584"/>
      <c r="AJ16" s="584"/>
      <c r="AK16" s="584"/>
      <c r="AL16" s="584"/>
      <c r="AM16" s="584"/>
      <c r="AN16" s="584"/>
      <c r="AO16" s="584"/>
      <c r="AP16" s="581"/>
      <c r="AQ16" s="115">
        <f t="shared" si="5"/>
        <v>0</v>
      </c>
      <c r="AR16" s="579"/>
      <c r="AS16" s="579"/>
      <c r="AT16" s="579"/>
      <c r="AU16" s="579"/>
      <c r="AV16" s="579"/>
      <c r="AW16" s="579"/>
      <c r="AX16" s="579"/>
      <c r="AY16" s="579"/>
      <c r="AZ16" s="579"/>
      <c r="BA16" s="579"/>
      <c r="BB16" s="579"/>
      <c r="BC16" s="579"/>
      <c r="BD16" s="579"/>
      <c r="BE16" s="579"/>
      <c r="BF16" s="579"/>
      <c r="BG16" s="579"/>
      <c r="BH16" s="579"/>
      <c r="BI16" s="579"/>
      <c r="BJ16" s="579"/>
      <c r="BK16" s="584"/>
      <c r="BL16" s="584"/>
      <c r="BM16" s="584"/>
      <c r="BN16" s="584"/>
      <c r="BO16" s="584"/>
      <c r="BP16" s="584"/>
      <c r="BQ16" s="584"/>
      <c r="BR16" s="584"/>
      <c r="BS16" s="584"/>
      <c r="BT16" s="584"/>
      <c r="BU16" s="584"/>
      <c r="BV16" s="584"/>
      <c r="BW16" s="584"/>
      <c r="BX16" s="584"/>
      <c r="BY16" s="584"/>
      <c r="BZ16" s="584"/>
      <c r="CA16" s="584"/>
      <c r="CB16" s="584"/>
      <c r="CC16" s="584"/>
      <c r="CD16" s="581"/>
      <c r="CE16" s="115">
        <f t="shared" si="6"/>
        <v>0</v>
      </c>
      <c r="CF16" s="579"/>
      <c r="CG16" s="579"/>
      <c r="CH16" s="579"/>
      <c r="CI16" s="579"/>
      <c r="CJ16" s="579"/>
      <c r="CK16" s="584"/>
      <c r="CL16" s="584"/>
      <c r="CM16" s="584"/>
      <c r="CN16" s="584"/>
      <c r="CO16" s="584"/>
      <c r="CP16" s="581"/>
      <c r="CQ16" s="95">
        <f t="shared" si="7"/>
        <v>0</v>
      </c>
      <c r="CR16" s="80"/>
      <c r="CS16" s="80"/>
      <c r="CT16" s="80"/>
      <c r="CU16" s="80"/>
      <c r="CV16" s="80"/>
      <c r="CW16" s="377"/>
      <c r="CX16" s="377"/>
      <c r="CY16" s="377"/>
      <c r="CZ16" s="377"/>
      <c r="DA16" s="377"/>
      <c r="DB16" s="99"/>
    </row>
    <row r="17" spans="1:108" x14ac:dyDescent="0.2">
      <c r="A17" s="580">
        <v>9</v>
      </c>
      <c r="B17" s="580" t="s">
        <v>845</v>
      </c>
      <c r="C17" s="115">
        <f t="shared" si="4"/>
        <v>3</v>
      </c>
      <c r="D17" s="579">
        <v>1</v>
      </c>
      <c r="E17" s="579">
        <v>1</v>
      </c>
      <c r="F17" s="579"/>
      <c r="G17" s="579"/>
      <c r="H17" s="579"/>
      <c r="I17" s="579"/>
      <c r="J17" s="579"/>
      <c r="K17" s="579"/>
      <c r="L17" s="579"/>
      <c r="M17" s="579"/>
      <c r="N17" s="579"/>
      <c r="O17" s="579"/>
      <c r="P17" s="579"/>
      <c r="Q17" s="579"/>
      <c r="R17" s="579"/>
      <c r="S17" s="579"/>
      <c r="T17" s="579"/>
      <c r="U17" s="579"/>
      <c r="V17" s="579"/>
      <c r="W17" s="584"/>
      <c r="X17" s="584"/>
      <c r="Y17" s="584"/>
      <c r="Z17" s="584"/>
      <c r="AA17" s="584"/>
      <c r="AB17" s="584"/>
      <c r="AC17" s="584"/>
      <c r="AD17" s="584"/>
      <c r="AE17" s="584"/>
      <c r="AF17" s="584"/>
      <c r="AG17" s="584"/>
      <c r="AH17" s="584"/>
      <c r="AI17" s="584"/>
      <c r="AJ17" s="584">
        <v>1</v>
      </c>
      <c r="AK17" s="584"/>
      <c r="AL17" s="584"/>
      <c r="AM17" s="584"/>
      <c r="AN17" s="584"/>
      <c r="AO17" s="584"/>
      <c r="AP17" s="581"/>
      <c r="AQ17" s="115">
        <f t="shared" si="5"/>
        <v>3</v>
      </c>
      <c r="AR17" s="579">
        <v>3</v>
      </c>
      <c r="AS17" s="579"/>
      <c r="AT17" s="579"/>
      <c r="AU17" s="579"/>
      <c r="AV17" s="579"/>
      <c r="AW17" s="579"/>
      <c r="AX17" s="579"/>
      <c r="AY17" s="579"/>
      <c r="AZ17" s="579"/>
      <c r="BA17" s="579"/>
      <c r="BB17" s="579"/>
      <c r="BC17" s="579"/>
      <c r="BD17" s="579"/>
      <c r="BE17" s="579"/>
      <c r="BF17" s="579"/>
      <c r="BG17" s="579"/>
      <c r="BH17" s="579"/>
      <c r="BI17" s="579"/>
      <c r="BJ17" s="579"/>
      <c r="BK17" s="584"/>
      <c r="BL17" s="584"/>
      <c r="BM17" s="584"/>
      <c r="BN17" s="584"/>
      <c r="BO17" s="584"/>
      <c r="BP17" s="584"/>
      <c r="BQ17" s="584"/>
      <c r="BR17" s="584"/>
      <c r="BS17" s="584"/>
      <c r="BT17" s="584"/>
      <c r="BU17" s="584"/>
      <c r="BV17" s="584"/>
      <c r="BW17" s="584"/>
      <c r="BX17" s="584"/>
      <c r="BY17" s="584"/>
      <c r="BZ17" s="584"/>
      <c r="CA17" s="584"/>
      <c r="CB17" s="584"/>
      <c r="CC17" s="584"/>
      <c r="CD17" s="581"/>
      <c r="CE17" s="115">
        <f t="shared" si="6"/>
        <v>4</v>
      </c>
      <c r="CF17" s="579">
        <v>2</v>
      </c>
      <c r="CG17" s="579">
        <v>1</v>
      </c>
      <c r="CH17" s="579"/>
      <c r="CI17" s="579"/>
      <c r="CJ17" s="579">
        <v>1</v>
      </c>
      <c r="CK17" s="584"/>
      <c r="CL17" s="584"/>
      <c r="CM17" s="584"/>
      <c r="CN17" s="584"/>
      <c r="CO17" s="584"/>
      <c r="CP17" s="581"/>
      <c r="CQ17" s="95">
        <f t="shared" si="7"/>
        <v>0</v>
      </c>
      <c r="CR17" s="80"/>
      <c r="CS17" s="80"/>
      <c r="CT17" s="80"/>
      <c r="CU17" s="80"/>
      <c r="CV17" s="80"/>
      <c r="CW17" s="377"/>
      <c r="CX17" s="377"/>
      <c r="CY17" s="377"/>
      <c r="CZ17" s="377"/>
      <c r="DA17" s="377"/>
      <c r="DB17" s="99"/>
    </row>
    <row r="18" spans="1:108" x14ac:dyDescent="0.2">
      <c r="A18" s="580">
        <v>10</v>
      </c>
      <c r="B18" s="580" t="s">
        <v>846</v>
      </c>
      <c r="C18" s="115">
        <f t="shared" si="4"/>
        <v>0</v>
      </c>
      <c r="D18" s="579"/>
      <c r="E18" s="579"/>
      <c r="F18" s="579"/>
      <c r="G18" s="579"/>
      <c r="H18" s="579"/>
      <c r="I18" s="579"/>
      <c r="J18" s="579"/>
      <c r="K18" s="579"/>
      <c r="L18" s="579"/>
      <c r="M18" s="579"/>
      <c r="N18" s="579"/>
      <c r="O18" s="579"/>
      <c r="P18" s="579"/>
      <c r="Q18" s="579"/>
      <c r="R18" s="579"/>
      <c r="S18" s="579"/>
      <c r="T18" s="579"/>
      <c r="U18" s="579"/>
      <c r="V18" s="579"/>
      <c r="W18" s="584"/>
      <c r="X18" s="584"/>
      <c r="Y18" s="584"/>
      <c r="Z18" s="584"/>
      <c r="AA18" s="584"/>
      <c r="AB18" s="584"/>
      <c r="AC18" s="584"/>
      <c r="AD18" s="584"/>
      <c r="AE18" s="584"/>
      <c r="AF18" s="584"/>
      <c r="AG18" s="584"/>
      <c r="AH18" s="584"/>
      <c r="AI18" s="584"/>
      <c r="AJ18" s="584"/>
      <c r="AK18" s="584"/>
      <c r="AL18" s="584"/>
      <c r="AM18" s="584"/>
      <c r="AN18" s="584"/>
      <c r="AO18" s="584"/>
      <c r="AP18" s="581"/>
      <c r="AQ18" s="115">
        <f t="shared" si="5"/>
        <v>0</v>
      </c>
      <c r="AR18" s="579"/>
      <c r="AS18" s="579"/>
      <c r="AT18" s="579"/>
      <c r="AU18" s="579"/>
      <c r="AV18" s="579"/>
      <c r="AW18" s="579"/>
      <c r="AX18" s="579"/>
      <c r="AY18" s="579"/>
      <c r="AZ18" s="579"/>
      <c r="BA18" s="579"/>
      <c r="BB18" s="579"/>
      <c r="BC18" s="579"/>
      <c r="BD18" s="579"/>
      <c r="BE18" s="579"/>
      <c r="BF18" s="579"/>
      <c r="BG18" s="579"/>
      <c r="BH18" s="579"/>
      <c r="BI18" s="579"/>
      <c r="BJ18" s="579"/>
      <c r="BK18" s="584"/>
      <c r="BL18" s="584"/>
      <c r="BM18" s="584"/>
      <c r="BN18" s="584"/>
      <c r="BO18" s="584"/>
      <c r="BP18" s="584"/>
      <c r="BQ18" s="584"/>
      <c r="BR18" s="584"/>
      <c r="BS18" s="584"/>
      <c r="BT18" s="584"/>
      <c r="BU18" s="584"/>
      <c r="BV18" s="584"/>
      <c r="BW18" s="584"/>
      <c r="BX18" s="584"/>
      <c r="BY18" s="584"/>
      <c r="BZ18" s="584"/>
      <c r="CA18" s="584"/>
      <c r="CB18" s="584"/>
      <c r="CC18" s="584"/>
      <c r="CD18" s="581"/>
      <c r="CE18" s="115">
        <f t="shared" si="6"/>
        <v>0</v>
      </c>
      <c r="CF18" s="579"/>
      <c r="CG18" s="579"/>
      <c r="CH18" s="579"/>
      <c r="CI18" s="579"/>
      <c r="CJ18" s="579"/>
      <c r="CK18" s="584"/>
      <c r="CL18" s="584"/>
      <c r="CM18" s="584"/>
      <c r="CN18" s="584"/>
      <c r="CO18" s="584"/>
      <c r="CP18" s="581"/>
      <c r="CQ18" s="95">
        <f t="shared" si="7"/>
        <v>0</v>
      </c>
      <c r="CR18" s="80"/>
      <c r="CS18" s="80"/>
      <c r="CT18" s="80"/>
      <c r="CU18" s="80"/>
      <c r="CV18" s="80"/>
      <c r="CW18" s="377"/>
      <c r="CX18" s="377"/>
      <c r="CY18" s="377"/>
      <c r="CZ18" s="377"/>
      <c r="DA18" s="377"/>
      <c r="DB18" s="99"/>
    </row>
    <row r="19" spans="1:108" s="170" customFormat="1" x14ac:dyDescent="0.2">
      <c r="A19" s="168"/>
      <c r="B19" s="168"/>
      <c r="C19" s="169"/>
      <c r="D19" s="168"/>
      <c r="E19" s="168"/>
      <c r="F19" s="168"/>
      <c r="G19" s="168"/>
      <c r="H19" s="168"/>
      <c r="I19" s="168"/>
      <c r="J19" s="168"/>
      <c r="K19" s="168"/>
      <c r="L19" s="168"/>
      <c r="M19" s="168"/>
      <c r="N19" s="168"/>
      <c r="O19" s="168"/>
      <c r="P19" s="168"/>
      <c r="Q19" s="168"/>
      <c r="R19" s="168"/>
      <c r="S19" s="168"/>
      <c r="T19" s="168"/>
      <c r="U19" s="168"/>
      <c r="V19" s="168"/>
      <c r="W19" s="168"/>
      <c r="X19" s="168"/>
      <c r="Y19" s="168"/>
      <c r="Z19" s="168"/>
      <c r="AA19" s="168"/>
      <c r="AB19" s="168"/>
      <c r="AC19" s="168"/>
      <c r="AD19" s="168"/>
      <c r="AE19" s="168"/>
      <c r="AF19" s="168"/>
      <c r="AG19" s="168"/>
      <c r="AH19" s="168"/>
      <c r="AI19" s="168"/>
      <c r="AJ19" s="168"/>
      <c r="AK19" s="168"/>
      <c r="AL19" s="168"/>
      <c r="AM19" s="168"/>
      <c r="AN19" s="168"/>
      <c r="AO19" s="168"/>
      <c r="AP19" s="168"/>
      <c r="AQ19" s="169"/>
      <c r="AR19" s="168"/>
      <c r="AS19" s="168"/>
      <c r="AT19" s="168"/>
      <c r="AU19" s="168"/>
      <c r="AV19" s="168"/>
      <c r="AW19" s="168"/>
      <c r="AX19" s="168"/>
      <c r="AY19" s="168"/>
      <c r="AZ19" s="168"/>
      <c r="BA19" s="168"/>
      <c r="BB19" s="168"/>
      <c r="BC19" s="168"/>
      <c r="BD19" s="168"/>
      <c r="BE19" s="168"/>
      <c r="BF19" s="168"/>
      <c r="BG19" s="168"/>
      <c r="BH19" s="168"/>
      <c r="BI19" s="168"/>
      <c r="BJ19" s="168"/>
      <c r="BK19" s="168"/>
      <c r="BL19" s="168"/>
      <c r="BM19" s="168"/>
      <c r="BN19" s="168"/>
      <c r="BO19" s="168"/>
      <c r="BP19" s="168"/>
      <c r="BQ19" s="168"/>
      <c r="BR19" s="168"/>
      <c r="BS19" s="168"/>
      <c r="BT19" s="168"/>
      <c r="BU19" s="168"/>
      <c r="BV19" s="168"/>
      <c r="BW19" s="168"/>
      <c r="BX19" s="168"/>
      <c r="BY19" s="168"/>
      <c r="BZ19" s="168"/>
      <c r="CA19" s="168"/>
      <c r="CB19" s="168"/>
      <c r="CC19" s="168"/>
      <c r="CD19" s="168"/>
      <c r="CE19" s="169"/>
      <c r="CF19" s="168"/>
      <c r="CG19" s="168"/>
      <c r="CH19" s="168"/>
      <c r="CI19" s="168"/>
      <c r="CJ19" s="168"/>
      <c r="CK19" s="168"/>
      <c r="CL19" s="168"/>
      <c r="CM19" s="168"/>
      <c r="CN19" s="168"/>
      <c r="CO19" s="168"/>
      <c r="CP19" s="168"/>
      <c r="CQ19" s="169"/>
      <c r="CR19" s="168"/>
      <c r="CS19" s="168"/>
      <c r="CT19" s="168"/>
      <c r="CU19" s="168"/>
      <c r="CV19" s="168"/>
      <c r="CW19" s="168"/>
      <c r="CX19" s="168"/>
      <c r="CY19" s="168"/>
      <c r="CZ19" s="168"/>
      <c r="DA19" s="168"/>
      <c r="DB19" s="168"/>
    </row>
    <row r="20" spans="1:108" s="170" customFormat="1" ht="12.75" customHeight="1" x14ac:dyDescent="0.2">
      <c r="A20" s="168"/>
      <c r="CP20" s="797"/>
      <c r="CQ20" s="797"/>
      <c r="CR20" s="797"/>
      <c r="CS20" s="797"/>
      <c r="CT20" s="797"/>
      <c r="CU20" s="797"/>
      <c r="CV20" s="797"/>
      <c r="CW20" s="797"/>
      <c r="CX20" s="797"/>
      <c r="CY20" s="797"/>
      <c r="CZ20" s="797"/>
      <c r="DA20" s="797"/>
      <c r="DB20" s="797"/>
      <c r="DC20" s="82"/>
      <c r="DD20" s="82"/>
    </row>
    <row r="21" spans="1:108" ht="16.5" x14ac:dyDescent="0.25">
      <c r="A21" s="65"/>
      <c r="CE21" s="100" t="s">
        <v>872</v>
      </c>
      <c r="CH21" s="101" t="s">
        <v>867</v>
      </c>
      <c r="CI21" s="102"/>
      <c r="CJ21" s="102"/>
      <c r="CK21" s="102"/>
      <c r="CL21" s="102"/>
      <c r="CM21" s="102"/>
      <c r="CN21" s="102"/>
      <c r="CO21" s="102"/>
      <c r="CP21" s="103"/>
      <c r="CQ21" s="104" t="s">
        <v>204</v>
      </c>
      <c r="CR21" s="103"/>
      <c r="CS21" s="103"/>
    </row>
    <row r="22" spans="1:108" ht="16.5" x14ac:dyDescent="0.25">
      <c r="CE22" s="107"/>
      <c r="CH22" s="101"/>
      <c r="CI22" s="102"/>
      <c r="CJ22" s="102"/>
      <c r="CK22" s="102"/>
      <c r="CL22" s="102"/>
      <c r="CM22" s="102"/>
      <c r="CN22" s="102"/>
      <c r="CO22" s="102"/>
      <c r="CP22" s="103"/>
      <c r="CQ22" s="108"/>
      <c r="CR22" s="103"/>
      <c r="CS22" s="103"/>
      <c r="CV22" t="s">
        <v>848</v>
      </c>
    </row>
    <row r="23" spans="1:108" ht="15.75" x14ac:dyDescent="0.25">
      <c r="B23" s="120"/>
      <c r="CE23" s="384"/>
      <c r="CH23" s="7" t="s">
        <v>849</v>
      </c>
      <c r="CI23" s="384"/>
      <c r="CJ23" s="384"/>
      <c r="CK23" s="384"/>
      <c r="CL23" s="384"/>
      <c r="CM23" s="384"/>
      <c r="CN23" s="384"/>
      <c r="CO23" s="384"/>
      <c r="CP23" s="384"/>
      <c r="CQ23" s="7" t="s">
        <v>124</v>
      </c>
      <c r="CR23" s="384"/>
      <c r="CS23" s="384"/>
    </row>
    <row r="24" spans="1:108" ht="16.5" customHeight="1" x14ac:dyDescent="0.25">
      <c r="B24" s="120"/>
      <c r="CV24" t="s">
        <v>850</v>
      </c>
    </row>
    <row r="25" spans="1:108" x14ac:dyDescent="0.2">
      <c r="B25" s="91"/>
    </row>
    <row r="26" spans="1:108" x14ac:dyDescent="0.2">
      <c r="B26" s="91"/>
    </row>
    <row r="27" spans="1:108" ht="12.75" customHeight="1" x14ac:dyDescent="0.25">
      <c r="B27" s="109" t="s">
        <v>205</v>
      </c>
      <c r="C27" s="67"/>
      <c r="AQ27" s="67"/>
      <c r="CE27" s="67"/>
      <c r="CQ27" s="67"/>
    </row>
    <row r="28" spans="1:108" ht="17.25" customHeight="1" x14ac:dyDescent="0.2">
      <c r="B28" s="67" t="s">
        <v>206</v>
      </c>
      <c r="C28" s="67"/>
      <c r="AQ28" s="67"/>
      <c r="CE28" s="67"/>
      <c r="CQ28" s="67"/>
    </row>
    <row r="29" spans="1:108" ht="15.75" customHeight="1" x14ac:dyDescent="0.2">
      <c r="B29" s="67" t="s">
        <v>228</v>
      </c>
      <c r="C29" s="67"/>
      <c r="AQ29" s="67"/>
      <c r="CE29" s="67"/>
      <c r="CG29" s="797" t="s">
        <v>57</v>
      </c>
      <c r="CH29" s="797"/>
      <c r="CI29" s="797"/>
      <c r="CJ29" s="797"/>
      <c r="CK29" s="797"/>
      <c r="CL29" s="797"/>
      <c r="CM29" s="797"/>
      <c r="CN29" s="797"/>
      <c r="CO29" s="797"/>
      <c r="CP29" s="797"/>
      <c r="CQ29" s="797"/>
      <c r="CR29" s="797"/>
      <c r="CS29" s="797"/>
    </row>
    <row r="30" spans="1:108" ht="15.75" customHeight="1" x14ac:dyDescent="0.25">
      <c r="B30" s="109"/>
      <c r="C30" s="67"/>
      <c r="AQ30" s="67"/>
      <c r="CE30" s="67"/>
      <c r="CG30" s="89" t="s">
        <v>432</v>
      </c>
      <c r="CQ30" s="67"/>
    </row>
    <row r="31" spans="1:108" s="156" customFormat="1" ht="15.95" customHeight="1" x14ac:dyDescent="0.2">
      <c r="B31" s="835" t="s">
        <v>249</v>
      </c>
      <c r="C31" s="835"/>
      <c r="D31" s="835"/>
      <c r="E31" s="835"/>
      <c r="F31" s="835"/>
      <c r="G31" s="835"/>
      <c r="H31" s="835"/>
      <c r="I31" s="835"/>
      <c r="J31" s="835"/>
      <c r="K31" s="835"/>
      <c r="L31" s="835"/>
      <c r="M31" s="835"/>
      <c r="N31" s="835"/>
      <c r="O31" s="835"/>
      <c r="P31" s="835"/>
      <c r="Q31" s="835"/>
      <c r="R31" s="835"/>
      <c r="S31" s="835"/>
      <c r="T31" s="835"/>
      <c r="U31" s="835"/>
      <c r="V31" s="835"/>
      <c r="W31" s="835"/>
      <c r="X31" s="835"/>
      <c r="Y31" s="835"/>
      <c r="Z31" s="835"/>
      <c r="AA31" s="835"/>
      <c r="AB31" s="835"/>
      <c r="AC31" s="835"/>
      <c r="AD31" s="835"/>
      <c r="AE31" s="835"/>
      <c r="AF31" s="835"/>
      <c r="AG31" s="835"/>
      <c r="AH31" s="835"/>
      <c r="AI31" s="835"/>
      <c r="AJ31" s="835"/>
      <c r="AK31" s="835"/>
      <c r="AL31" s="835"/>
      <c r="AM31" s="835"/>
      <c r="AN31" s="835"/>
      <c r="AO31" s="835"/>
      <c r="AP31" s="835"/>
      <c r="AQ31" s="835"/>
      <c r="AR31" s="835"/>
      <c r="AS31" s="835"/>
      <c r="AT31" s="835"/>
      <c r="AU31" s="835"/>
      <c r="AV31" s="835"/>
      <c r="AW31" s="835"/>
      <c r="AX31" s="835"/>
      <c r="AY31" s="835"/>
      <c r="AZ31" s="835"/>
      <c r="BA31" s="835"/>
      <c r="BB31" s="835"/>
      <c r="BC31" s="835"/>
      <c r="BD31" s="835"/>
      <c r="BE31" s="835"/>
      <c r="BF31" s="835"/>
      <c r="BG31" s="835"/>
      <c r="BH31" s="835"/>
      <c r="CE31" s="157"/>
      <c r="CF31" s="240" t="s">
        <v>561</v>
      </c>
      <c r="CQ31" s="157"/>
    </row>
    <row r="32" spans="1:108" x14ac:dyDescent="0.2">
      <c r="B32" s="827" t="s">
        <v>639</v>
      </c>
      <c r="C32" s="827"/>
      <c r="D32" s="827"/>
      <c r="E32" s="827"/>
      <c r="F32" s="827"/>
      <c r="G32" s="827"/>
      <c r="H32" s="827"/>
      <c r="I32" s="827"/>
      <c r="J32" s="827"/>
      <c r="K32" s="827"/>
      <c r="L32" s="827"/>
      <c r="M32" s="827"/>
      <c r="N32" s="827"/>
      <c r="O32" s="827"/>
      <c r="P32" s="827"/>
      <c r="Q32" s="827"/>
      <c r="R32" s="827"/>
      <c r="S32" s="827"/>
      <c r="T32" s="827"/>
      <c r="U32" s="827"/>
      <c r="V32" s="827"/>
      <c r="W32" s="827"/>
      <c r="X32" s="827"/>
      <c r="Y32" s="827"/>
      <c r="Z32" s="827"/>
      <c r="AA32" s="827"/>
      <c r="AB32" s="827"/>
      <c r="AC32" s="827"/>
      <c r="AD32" s="827"/>
      <c r="AE32" s="827"/>
      <c r="AF32" s="827"/>
      <c r="AG32" s="827"/>
      <c r="AH32" s="827"/>
      <c r="AI32" s="827"/>
      <c r="AJ32" s="827"/>
      <c r="AK32" s="827"/>
      <c r="AL32" s="827"/>
      <c r="AM32" s="827"/>
      <c r="AN32" s="827"/>
      <c r="AO32" s="827"/>
      <c r="AP32" s="827"/>
      <c r="AQ32" s="827"/>
      <c r="AR32" s="827"/>
      <c r="AS32" s="827"/>
      <c r="AT32" s="827"/>
      <c r="AU32" s="827"/>
      <c r="AV32" s="827"/>
      <c r="AW32" s="827"/>
      <c r="AX32" s="827"/>
      <c r="AY32" s="827"/>
      <c r="AZ32" s="827"/>
      <c r="BA32" s="827"/>
      <c r="BB32" s="827"/>
      <c r="BC32" s="827"/>
      <c r="BD32" s="827"/>
      <c r="BE32" s="827"/>
      <c r="BF32" s="827"/>
      <c r="BG32" s="827"/>
      <c r="BH32" s="827"/>
      <c r="CF32" s="389" t="s">
        <v>802</v>
      </c>
    </row>
    <row r="33" spans="2:60" x14ac:dyDescent="0.2">
      <c r="B33" s="827" t="s">
        <v>640</v>
      </c>
      <c r="C33" s="827"/>
      <c r="D33" s="827"/>
      <c r="E33" s="827"/>
      <c r="F33" s="827"/>
      <c r="G33" s="827"/>
      <c r="H33" s="827"/>
      <c r="I33" s="827"/>
      <c r="J33" s="827"/>
      <c r="K33" s="827"/>
      <c r="L33" s="827"/>
      <c r="M33" s="827"/>
      <c r="N33" s="827"/>
      <c r="O33" s="827"/>
      <c r="P33" s="827"/>
      <c r="Q33" s="827"/>
      <c r="R33" s="827"/>
      <c r="S33" s="827"/>
      <c r="T33" s="827"/>
      <c r="U33" s="827"/>
      <c r="V33" s="827"/>
      <c r="W33" s="827"/>
      <c r="X33" s="827"/>
      <c r="Y33" s="827"/>
      <c r="Z33" s="827"/>
      <c r="AA33" s="827"/>
      <c r="AB33" s="827"/>
      <c r="AC33" s="827"/>
      <c r="AD33" s="827"/>
      <c r="AE33" s="827"/>
      <c r="AF33" s="827"/>
      <c r="AG33" s="827"/>
      <c r="AH33" s="827"/>
      <c r="AI33" s="827"/>
      <c r="AJ33" s="827"/>
      <c r="AK33" s="827"/>
      <c r="AL33" s="827"/>
      <c r="AM33" s="827"/>
      <c r="AN33" s="827"/>
      <c r="AO33" s="827"/>
      <c r="AP33" s="827"/>
      <c r="AQ33" s="827"/>
      <c r="AR33" s="827"/>
      <c r="AS33" s="827"/>
      <c r="AT33" s="827"/>
      <c r="AU33" s="827"/>
      <c r="AV33" s="827"/>
      <c r="AW33" s="827"/>
      <c r="AX33" s="827"/>
      <c r="AY33" s="827"/>
      <c r="AZ33" s="827"/>
      <c r="BA33" s="827"/>
      <c r="BB33" s="827"/>
      <c r="BC33" s="827"/>
      <c r="BD33" s="827"/>
      <c r="BE33" s="827"/>
      <c r="BF33" s="827"/>
      <c r="BG33" s="827"/>
      <c r="BH33" s="827"/>
    </row>
    <row r="34" spans="2:60" x14ac:dyDescent="0.2">
      <c r="B34" s="827" t="s">
        <v>641</v>
      </c>
      <c r="C34" s="827"/>
      <c r="D34" s="827"/>
      <c r="E34" s="827"/>
      <c r="F34" s="827"/>
      <c r="G34" s="827"/>
      <c r="H34" s="827"/>
      <c r="I34" s="827"/>
      <c r="J34" s="827"/>
      <c r="K34" s="827"/>
      <c r="L34" s="827"/>
      <c r="M34" s="827"/>
      <c r="N34" s="827"/>
      <c r="O34" s="827"/>
      <c r="P34" s="827"/>
      <c r="Q34" s="827"/>
      <c r="R34" s="827"/>
      <c r="S34" s="827"/>
      <c r="T34" s="827"/>
      <c r="U34" s="827"/>
      <c r="V34" s="827"/>
      <c r="W34" s="827"/>
      <c r="X34" s="827"/>
      <c r="Y34" s="827"/>
      <c r="Z34" s="827"/>
      <c r="AA34" s="827"/>
      <c r="AB34" s="827"/>
      <c r="AC34" s="827"/>
      <c r="AD34" s="827"/>
      <c r="AE34" s="827"/>
      <c r="AF34" s="827"/>
      <c r="AG34" s="827"/>
      <c r="AH34" s="827"/>
      <c r="AI34" s="827"/>
      <c r="AJ34" s="827"/>
      <c r="AK34" s="827"/>
      <c r="AL34" s="827"/>
      <c r="AM34" s="827"/>
      <c r="AN34" s="827"/>
      <c r="AO34" s="827"/>
      <c r="AP34" s="827"/>
      <c r="AQ34" s="827"/>
      <c r="AR34" s="827"/>
      <c r="AS34" s="827"/>
      <c r="AT34" s="827"/>
      <c r="AU34" s="827"/>
      <c r="AV34" s="827"/>
      <c r="AW34" s="827"/>
      <c r="AX34" s="827"/>
      <c r="AY34" s="827"/>
      <c r="AZ34" s="827"/>
      <c r="BA34" s="827"/>
      <c r="BB34" s="827"/>
      <c r="BC34" s="827"/>
      <c r="BD34" s="827"/>
      <c r="BE34" s="827"/>
      <c r="BF34" s="827"/>
      <c r="BG34" s="827"/>
      <c r="BH34" s="827"/>
    </row>
    <row r="35" spans="2:60" x14ac:dyDescent="0.2">
      <c r="B35" s="827" t="s">
        <v>642</v>
      </c>
      <c r="C35" s="827"/>
      <c r="D35" s="827"/>
      <c r="E35" s="827"/>
      <c r="F35" s="827"/>
      <c r="G35" s="827"/>
      <c r="H35" s="827"/>
      <c r="I35" s="827"/>
      <c r="J35" s="827"/>
      <c r="K35" s="827"/>
      <c r="L35" s="827"/>
      <c r="M35" s="827"/>
      <c r="N35" s="827"/>
      <c r="O35" s="827"/>
      <c r="P35" s="827"/>
      <c r="Q35" s="827"/>
      <c r="R35" s="827"/>
      <c r="S35" s="827"/>
      <c r="T35" s="827"/>
      <c r="U35" s="827"/>
      <c r="V35" s="827"/>
      <c r="W35" s="827"/>
      <c r="X35" s="827"/>
      <c r="Y35" s="827"/>
      <c r="Z35" s="827"/>
      <c r="AA35" s="827"/>
      <c r="AB35" s="827"/>
      <c r="AC35" s="827"/>
      <c r="AD35" s="827"/>
      <c r="AE35" s="827"/>
      <c r="AF35" s="827"/>
      <c r="AG35" s="827"/>
      <c r="AH35" s="827"/>
      <c r="AI35" s="827"/>
      <c r="AJ35" s="827"/>
      <c r="AK35" s="827"/>
      <c r="AL35" s="827"/>
      <c r="AM35" s="827"/>
      <c r="AN35" s="827"/>
      <c r="AO35" s="827"/>
      <c r="AP35" s="827"/>
      <c r="AQ35" s="827"/>
      <c r="AR35" s="827"/>
      <c r="AS35" s="827"/>
      <c r="AT35" s="827"/>
      <c r="AU35" s="827"/>
      <c r="AV35" s="827"/>
      <c r="AW35" s="827"/>
      <c r="AX35" s="827"/>
      <c r="AY35" s="827"/>
      <c r="AZ35" s="827"/>
      <c r="BA35" s="827"/>
      <c r="BB35" s="827"/>
      <c r="BC35" s="827"/>
      <c r="BD35" s="827"/>
      <c r="BE35" s="827"/>
      <c r="BF35" s="827"/>
      <c r="BG35" s="827"/>
      <c r="BH35" s="827"/>
    </row>
    <row r="36" spans="2:60" x14ac:dyDescent="0.2">
      <c r="B36" s="827" t="s">
        <v>643</v>
      </c>
      <c r="C36" s="827"/>
      <c r="D36" s="827"/>
      <c r="E36" s="827"/>
      <c r="F36" s="827"/>
      <c r="G36" s="827"/>
      <c r="H36" s="827"/>
      <c r="I36" s="827"/>
      <c r="J36" s="827"/>
      <c r="K36" s="827"/>
      <c r="L36" s="827"/>
      <c r="M36" s="827"/>
      <c r="N36" s="827"/>
      <c r="O36" s="827"/>
      <c r="P36" s="827"/>
      <c r="Q36" s="827"/>
      <c r="R36" s="827"/>
      <c r="S36" s="827"/>
      <c r="T36" s="827"/>
      <c r="U36" s="827"/>
      <c r="V36" s="827"/>
      <c r="W36" s="827"/>
      <c r="X36" s="827"/>
      <c r="Y36" s="827"/>
      <c r="Z36" s="827"/>
      <c r="AA36" s="827"/>
      <c r="AB36" s="827"/>
      <c r="AC36" s="827"/>
      <c r="AD36" s="827"/>
      <c r="AE36" s="827"/>
      <c r="AF36" s="827"/>
      <c r="AG36" s="827"/>
      <c r="AH36" s="827"/>
      <c r="AI36" s="827"/>
      <c r="AJ36" s="827"/>
      <c r="AK36" s="827"/>
      <c r="AL36" s="827"/>
      <c r="AM36" s="827"/>
      <c r="AN36" s="827"/>
      <c r="AO36" s="827"/>
      <c r="AP36" s="827"/>
      <c r="AQ36" s="827"/>
      <c r="AR36" s="827"/>
      <c r="AS36" s="827"/>
      <c r="AT36" s="827"/>
      <c r="AU36" s="827"/>
      <c r="AV36" s="827"/>
      <c r="AW36" s="827"/>
      <c r="AX36" s="827"/>
      <c r="AY36" s="827"/>
      <c r="AZ36" s="827"/>
      <c r="BA36" s="827"/>
      <c r="BB36" s="827"/>
      <c r="BC36" s="827"/>
      <c r="BD36" s="827"/>
      <c r="BE36" s="827"/>
      <c r="BF36" s="827"/>
      <c r="BG36" s="827"/>
      <c r="BH36" s="827"/>
    </row>
    <row r="37" spans="2:60" x14ac:dyDescent="0.2">
      <c r="B37" s="827" t="s">
        <v>644</v>
      </c>
      <c r="C37" s="827"/>
      <c r="D37" s="827"/>
      <c r="E37" s="827"/>
      <c r="F37" s="827"/>
      <c r="G37" s="827"/>
      <c r="H37" s="827"/>
      <c r="I37" s="827"/>
      <c r="J37" s="827"/>
      <c r="K37" s="827"/>
      <c r="L37" s="827"/>
      <c r="M37" s="827"/>
      <c r="N37" s="827"/>
      <c r="O37" s="827"/>
      <c r="P37" s="827"/>
      <c r="Q37" s="827"/>
      <c r="R37" s="827"/>
      <c r="S37" s="827"/>
      <c r="T37" s="827"/>
      <c r="U37" s="827"/>
      <c r="V37" s="827"/>
      <c r="W37" s="827"/>
      <c r="X37" s="827"/>
      <c r="Y37" s="827"/>
      <c r="Z37" s="827"/>
      <c r="AA37" s="827"/>
      <c r="AB37" s="827"/>
      <c r="AC37" s="827"/>
      <c r="AD37" s="827"/>
      <c r="AE37" s="827"/>
      <c r="AF37" s="827"/>
      <c r="AG37" s="827"/>
      <c r="AH37" s="827"/>
      <c r="AI37" s="827"/>
      <c r="AJ37" s="827"/>
      <c r="AK37" s="827"/>
      <c r="AL37" s="827"/>
      <c r="AM37" s="827"/>
      <c r="AN37" s="827"/>
      <c r="AO37" s="827"/>
      <c r="AP37" s="827"/>
      <c r="AQ37" s="827"/>
      <c r="AR37" s="827"/>
      <c r="AS37" s="827"/>
      <c r="AT37" s="827"/>
      <c r="AU37" s="827"/>
      <c r="AV37" s="827"/>
      <c r="AW37" s="827"/>
      <c r="AX37" s="827"/>
      <c r="AY37" s="827"/>
      <c r="AZ37" s="827"/>
      <c r="BA37" s="827"/>
      <c r="BB37" s="827"/>
      <c r="BC37" s="827"/>
      <c r="BD37" s="827"/>
      <c r="BE37" s="827"/>
      <c r="BF37" s="827"/>
      <c r="BG37" s="827"/>
      <c r="BH37" s="827"/>
    </row>
    <row r="38" spans="2:60" x14ac:dyDescent="0.2">
      <c r="B38" s="827" t="s">
        <v>645</v>
      </c>
      <c r="C38" s="827"/>
      <c r="D38" s="827"/>
      <c r="E38" s="827"/>
      <c r="F38" s="827"/>
      <c r="G38" s="827"/>
      <c r="H38" s="827"/>
      <c r="I38" s="827"/>
      <c r="J38" s="827"/>
      <c r="K38" s="827"/>
      <c r="L38" s="827"/>
      <c r="M38" s="827"/>
      <c r="N38" s="827"/>
      <c r="O38" s="827"/>
      <c r="P38" s="827"/>
      <c r="Q38" s="827"/>
      <c r="R38" s="827"/>
      <c r="S38" s="827"/>
      <c r="T38" s="827"/>
      <c r="U38" s="827"/>
      <c r="V38" s="827"/>
      <c r="W38" s="827"/>
      <c r="X38" s="827"/>
      <c r="Y38" s="827"/>
      <c r="Z38" s="827"/>
      <c r="AA38" s="827"/>
      <c r="AB38" s="827"/>
      <c r="AC38" s="827"/>
      <c r="AD38" s="827"/>
      <c r="AE38" s="827"/>
      <c r="AF38" s="827"/>
      <c r="AG38" s="827"/>
      <c r="AH38" s="827"/>
      <c r="AI38" s="827"/>
      <c r="AJ38" s="827"/>
      <c r="AK38" s="827"/>
      <c r="AL38" s="827"/>
      <c r="AM38" s="827"/>
      <c r="AN38" s="827"/>
      <c r="AO38" s="827"/>
      <c r="AP38" s="827"/>
      <c r="AQ38" s="827"/>
      <c r="AR38" s="827"/>
      <c r="AS38" s="827"/>
      <c r="AT38" s="827"/>
      <c r="AU38" s="827"/>
      <c r="AV38" s="827"/>
      <c r="AW38" s="827"/>
      <c r="AX38" s="827"/>
      <c r="AY38" s="827"/>
      <c r="AZ38" s="827"/>
      <c r="BA38" s="827"/>
      <c r="BB38" s="827"/>
      <c r="BC38" s="827"/>
      <c r="BD38" s="827"/>
      <c r="BE38" s="827"/>
      <c r="BF38" s="827"/>
      <c r="BG38" s="827"/>
      <c r="BH38" s="827"/>
    </row>
    <row r="39" spans="2:60" x14ac:dyDescent="0.2">
      <c r="B39" s="827" t="s">
        <v>646</v>
      </c>
      <c r="C39" s="827"/>
      <c r="D39" s="827"/>
      <c r="E39" s="827"/>
      <c r="F39" s="827"/>
      <c r="G39" s="827"/>
      <c r="H39" s="827"/>
      <c r="I39" s="827"/>
      <c r="J39" s="827"/>
      <c r="K39" s="827"/>
      <c r="L39" s="827"/>
      <c r="M39" s="827"/>
      <c r="N39" s="827"/>
      <c r="O39" s="827"/>
      <c r="P39" s="827"/>
      <c r="Q39" s="827"/>
      <c r="R39" s="827"/>
      <c r="S39" s="827"/>
      <c r="T39" s="827"/>
      <c r="U39" s="827"/>
      <c r="V39" s="827"/>
      <c r="W39" s="827"/>
      <c r="X39" s="827"/>
      <c r="Y39" s="827"/>
      <c r="Z39" s="827"/>
      <c r="AA39" s="827"/>
      <c r="AB39" s="827"/>
      <c r="AC39" s="827"/>
      <c r="AD39" s="827"/>
      <c r="AE39" s="827"/>
      <c r="AF39" s="827"/>
      <c r="AG39" s="827"/>
      <c r="AH39" s="827"/>
      <c r="AI39" s="827"/>
      <c r="AJ39" s="827"/>
      <c r="AK39" s="827"/>
      <c r="AL39" s="827"/>
      <c r="AM39" s="827"/>
      <c r="AN39" s="827"/>
      <c r="AO39" s="827"/>
      <c r="AP39" s="827"/>
      <c r="AQ39" s="827"/>
      <c r="AR39" s="827"/>
      <c r="AS39" s="827"/>
      <c r="AT39" s="827"/>
      <c r="AU39" s="827"/>
      <c r="AV39" s="827"/>
      <c r="AW39" s="827"/>
      <c r="AX39" s="827"/>
      <c r="AY39" s="827"/>
      <c r="AZ39" s="827"/>
      <c r="BA39" s="827"/>
      <c r="BB39" s="827"/>
      <c r="BC39" s="827"/>
      <c r="BD39" s="827"/>
      <c r="BE39" s="827"/>
      <c r="BF39" s="827"/>
      <c r="BG39" s="827"/>
      <c r="BH39" s="827"/>
    </row>
    <row r="40" spans="2:60" x14ac:dyDescent="0.2">
      <c r="B40" s="827" t="s">
        <v>647</v>
      </c>
      <c r="C40" s="827"/>
      <c r="D40" s="827"/>
      <c r="E40" s="827"/>
      <c r="F40" s="827"/>
      <c r="G40" s="827"/>
      <c r="H40" s="827"/>
      <c r="I40" s="827"/>
      <c r="J40" s="827"/>
      <c r="K40" s="827"/>
      <c r="L40" s="827"/>
      <c r="M40" s="827"/>
      <c r="N40" s="827"/>
      <c r="O40" s="827"/>
      <c r="P40" s="827"/>
      <c r="Q40" s="827"/>
      <c r="R40" s="827"/>
      <c r="S40" s="827"/>
      <c r="T40" s="827"/>
      <c r="U40" s="827"/>
      <c r="V40" s="827"/>
      <c r="W40" s="827"/>
      <c r="X40" s="827"/>
      <c r="Y40" s="827"/>
      <c r="Z40" s="827"/>
      <c r="AA40" s="827"/>
      <c r="AB40" s="827"/>
      <c r="AC40" s="827"/>
      <c r="AD40" s="827"/>
      <c r="AE40" s="827"/>
      <c r="AF40" s="827"/>
      <c r="AG40" s="827"/>
      <c r="AH40" s="827"/>
      <c r="AI40" s="827"/>
      <c r="AJ40" s="827"/>
      <c r="AK40" s="827"/>
      <c r="AL40" s="827"/>
      <c r="AM40" s="827"/>
      <c r="AN40" s="827"/>
      <c r="AO40" s="827"/>
      <c r="AP40" s="827"/>
      <c r="AQ40" s="827"/>
      <c r="AR40" s="827"/>
      <c r="AS40" s="827"/>
      <c r="AT40" s="827"/>
      <c r="AU40" s="827"/>
      <c r="AV40" s="827"/>
      <c r="AW40" s="827"/>
      <c r="AX40" s="827"/>
      <c r="AY40" s="827"/>
      <c r="AZ40" s="827"/>
      <c r="BA40" s="827"/>
      <c r="BB40" s="827"/>
      <c r="BC40" s="827"/>
      <c r="BD40" s="827"/>
      <c r="BE40" s="827"/>
      <c r="BF40" s="827"/>
      <c r="BG40" s="827"/>
      <c r="BH40" s="827"/>
    </row>
    <row r="41" spans="2:60" x14ac:dyDescent="0.2">
      <c r="B41" s="827" t="s">
        <v>648</v>
      </c>
      <c r="C41" s="827"/>
      <c r="D41" s="827"/>
      <c r="E41" s="827"/>
      <c r="F41" s="827"/>
      <c r="G41" s="827"/>
      <c r="H41" s="827"/>
      <c r="I41" s="827"/>
      <c r="J41" s="827"/>
      <c r="K41" s="827"/>
      <c r="L41" s="827"/>
      <c r="M41" s="827"/>
      <c r="N41" s="827"/>
      <c r="O41" s="827"/>
      <c r="P41" s="827"/>
      <c r="Q41" s="827"/>
      <c r="R41" s="827"/>
      <c r="S41" s="827"/>
      <c r="T41" s="827"/>
      <c r="U41" s="827"/>
      <c r="V41" s="827"/>
      <c r="W41" s="827"/>
      <c r="X41" s="827"/>
      <c r="Y41" s="827"/>
      <c r="Z41" s="827"/>
      <c r="AA41" s="827"/>
      <c r="AB41" s="827"/>
      <c r="AC41" s="827"/>
      <c r="AD41" s="827"/>
      <c r="AE41" s="827"/>
      <c r="AF41" s="827"/>
      <c r="AG41" s="827"/>
      <c r="AH41" s="827"/>
      <c r="AI41" s="827"/>
      <c r="AJ41" s="827"/>
      <c r="AK41" s="827"/>
      <c r="AL41" s="827"/>
      <c r="AM41" s="827"/>
      <c r="AN41" s="827"/>
      <c r="AO41" s="827"/>
      <c r="AP41" s="827"/>
      <c r="AQ41" s="827"/>
      <c r="AR41" s="827"/>
      <c r="AS41" s="827"/>
      <c r="AT41" s="827"/>
      <c r="AU41" s="827"/>
      <c r="AV41" s="827"/>
      <c r="AW41" s="827"/>
      <c r="AX41" s="827"/>
      <c r="AY41" s="827"/>
      <c r="AZ41" s="827"/>
      <c r="BA41" s="827"/>
      <c r="BB41" s="827"/>
      <c r="BC41" s="827"/>
      <c r="BD41" s="827"/>
      <c r="BE41" s="827"/>
      <c r="BF41" s="827"/>
      <c r="BG41" s="827"/>
      <c r="BH41" s="827"/>
    </row>
    <row r="42" spans="2:60" x14ac:dyDescent="0.2">
      <c r="B42" s="827" t="s">
        <v>649</v>
      </c>
      <c r="C42" s="827"/>
      <c r="D42" s="827"/>
      <c r="E42" s="827"/>
      <c r="F42" s="827"/>
      <c r="G42" s="827"/>
      <c r="H42" s="827"/>
      <c r="I42" s="827"/>
      <c r="J42" s="827"/>
      <c r="K42" s="827"/>
      <c r="L42" s="827"/>
      <c r="M42" s="827"/>
      <c r="N42" s="827"/>
      <c r="O42" s="827"/>
      <c r="P42" s="827"/>
      <c r="Q42" s="827"/>
      <c r="R42" s="827"/>
      <c r="S42" s="827"/>
      <c r="T42" s="827"/>
      <c r="U42" s="827"/>
      <c r="V42" s="827"/>
      <c r="W42" s="827"/>
      <c r="X42" s="827"/>
      <c r="Y42" s="827"/>
      <c r="Z42" s="827"/>
      <c r="AA42" s="827"/>
      <c r="AB42" s="827"/>
      <c r="AC42" s="827"/>
      <c r="AD42" s="827"/>
      <c r="AE42" s="827"/>
      <c r="AF42" s="827"/>
      <c r="AG42" s="827"/>
      <c r="AH42" s="827"/>
      <c r="AI42" s="827"/>
      <c r="AJ42" s="827"/>
      <c r="AK42" s="827"/>
      <c r="AL42" s="827"/>
      <c r="AM42" s="827"/>
      <c r="AN42" s="827"/>
      <c r="AO42" s="827"/>
      <c r="AP42" s="827"/>
      <c r="AQ42" s="827"/>
      <c r="AR42" s="827"/>
      <c r="AS42" s="827"/>
      <c r="AT42" s="827"/>
      <c r="AU42" s="827"/>
      <c r="AV42" s="827"/>
      <c r="AW42" s="827"/>
      <c r="AX42" s="827"/>
      <c r="AY42" s="827"/>
      <c r="AZ42" s="827"/>
      <c r="BA42" s="827"/>
      <c r="BB42" s="827"/>
      <c r="BC42" s="827"/>
      <c r="BD42" s="827"/>
      <c r="BE42" s="827"/>
      <c r="BF42" s="827"/>
      <c r="BG42" s="827"/>
      <c r="BH42" s="827"/>
    </row>
    <row r="43" spans="2:60" x14ac:dyDescent="0.2">
      <c r="B43" s="827" t="s">
        <v>650</v>
      </c>
      <c r="C43" s="827"/>
      <c r="D43" s="827"/>
      <c r="E43" s="827"/>
      <c r="F43" s="827"/>
      <c r="G43" s="827"/>
      <c r="H43" s="827"/>
      <c r="I43" s="827"/>
      <c r="J43" s="827"/>
      <c r="K43" s="827"/>
      <c r="L43" s="827"/>
      <c r="M43" s="827"/>
      <c r="N43" s="827"/>
      <c r="O43" s="827"/>
      <c r="P43" s="827"/>
      <c r="Q43" s="827"/>
      <c r="R43" s="827"/>
      <c r="S43" s="827"/>
      <c r="T43" s="827"/>
      <c r="U43" s="827"/>
      <c r="V43" s="827"/>
      <c r="W43" s="827"/>
      <c r="X43" s="827"/>
      <c r="Y43" s="827"/>
      <c r="Z43" s="827"/>
      <c r="AA43" s="827"/>
      <c r="AB43" s="827"/>
      <c r="AC43" s="827"/>
      <c r="AD43" s="827"/>
      <c r="AE43" s="827"/>
      <c r="AF43" s="827"/>
      <c r="AG43" s="827"/>
      <c r="AH43" s="827"/>
      <c r="AI43" s="827"/>
      <c r="AJ43" s="827"/>
      <c r="AK43" s="827"/>
      <c r="AL43" s="827"/>
      <c r="AM43" s="827"/>
      <c r="AN43" s="827"/>
      <c r="AO43" s="827"/>
      <c r="AP43" s="827"/>
      <c r="AQ43" s="827"/>
      <c r="AR43" s="827"/>
      <c r="AS43" s="827"/>
      <c r="AT43" s="827"/>
      <c r="AU43" s="827"/>
      <c r="AV43" s="827"/>
      <c r="AW43" s="827"/>
      <c r="AX43" s="827"/>
      <c r="AY43" s="827"/>
      <c r="AZ43" s="827"/>
      <c r="BA43" s="827"/>
      <c r="BB43" s="827"/>
      <c r="BC43" s="827"/>
      <c r="BD43" s="827"/>
      <c r="BE43" s="827"/>
      <c r="BF43" s="827"/>
      <c r="BG43" s="827"/>
      <c r="BH43" s="827"/>
    </row>
    <row r="44" spans="2:60" x14ac:dyDescent="0.2">
      <c r="B44" s="827" t="s">
        <v>651</v>
      </c>
      <c r="C44" s="827"/>
      <c r="D44" s="827"/>
      <c r="E44" s="827"/>
      <c r="F44" s="827"/>
      <c r="G44" s="827"/>
      <c r="H44" s="827"/>
      <c r="I44" s="827"/>
      <c r="J44" s="827"/>
      <c r="K44" s="827"/>
      <c r="L44" s="827"/>
      <c r="M44" s="827"/>
      <c r="N44" s="827"/>
      <c r="O44" s="827"/>
      <c r="P44" s="827"/>
      <c r="Q44" s="827"/>
      <c r="R44" s="827"/>
      <c r="S44" s="827"/>
      <c r="T44" s="827"/>
      <c r="U44" s="827"/>
      <c r="V44" s="827"/>
      <c r="W44" s="827"/>
      <c r="X44" s="827"/>
      <c r="Y44" s="827"/>
      <c r="Z44" s="827"/>
      <c r="AA44" s="827"/>
      <c r="AB44" s="827"/>
      <c r="AC44" s="827"/>
      <c r="AD44" s="827"/>
      <c r="AE44" s="827"/>
      <c r="AF44" s="827"/>
      <c r="AG44" s="827"/>
      <c r="AH44" s="827"/>
      <c r="AI44" s="827"/>
      <c r="AJ44" s="827"/>
      <c r="AK44" s="827"/>
      <c r="AL44" s="827"/>
      <c r="AM44" s="827"/>
      <c r="AN44" s="827"/>
      <c r="AO44" s="827"/>
      <c r="AP44" s="827"/>
      <c r="AQ44" s="827"/>
      <c r="AR44" s="827"/>
      <c r="AS44" s="827"/>
      <c r="AT44" s="827"/>
      <c r="AU44" s="827"/>
      <c r="AV44" s="827"/>
      <c r="AW44" s="827"/>
      <c r="AX44" s="827"/>
      <c r="AY44" s="827"/>
      <c r="AZ44" s="827"/>
      <c r="BA44" s="827"/>
      <c r="BB44" s="827"/>
      <c r="BC44" s="827"/>
      <c r="BD44" s="827"/>
      <c r="BE44" s="827"/>
      <c r="BF44" s="827"/>
      <c r="BG44" s="827"/>
      <c r="BH44" s="827"/>
    </row>
    <row r="45" spans="2:60" x14ac:dyDescent="0.2">
      <c r="B45" s="827" t="s">
        <v>652</v>
      </c>
      <c r="C45" s="827"/>
      <c r="D45" s="827"/>
      <c r="E45" s="827"/>
      <c r="F45" s="827"/>
      <c r="G45" s="827"/>
      <c r="H45" s="827"/>
      <c r="I45" s="827"/>
      <c r="J45" s="827"/>
      <c r="K45" s="827"/>
      <c r="L45" s="827"/>
      <c r="M45" s="827"/>
      <c r="N45" s="827"/>
      <c r="O45" s="827"/>
      <c r="P45" s="827"/>
      <c r="Q45" s="827"/>
      <c r="R45" s="827"/>
      <c r="S45" s="827"/>
      <c r="T45" s="827"/>
      <c r="U45" s="827"/>
      <c r="V45" s="827"/>
      <c r="W45" s="827"/>
      <c r="X45" s="827"/>
      <c r="Y45" s="827"/>
      <c r="Z45" s="827"/>
      <c r="AA45" s="827"/>
      <c r="AB45" s="827"/>
      <c r="AC45" s="827"/>
      <c r="AD45" s="827"/>
      <c r="AE45" s="827"/>
      <c r="AF45" s="827"/>
      <c r="AG45" s="827"/>
      <c r="AH45" s="827"/>
      <c r="AI45" s="827"/>
      <c r="AJ45" s="827"/>
      <c r="AK45" s="827"/>
      <c r="AL45" s="827"/>
      <c r="AM45" s="827"/>
      <c r="AN45" s="827"/>
      <c r="AO45" s="827"/>
      <c r="AP45" s="827"/>
      <c r="AQ45" s="827"/>
      <c r="AR45" s="827"/>
      <c r="AS45" s="827"/>
      <c r="AT45" s="827"/>
      <c r="AU45" s="827"/>
      <c r="AV45" s="827"/>
      <c r="AW45" s="827"/>
      <c r="AX45" s="827"/>
      <c r="AY45" s="827"/>
      <c r="AZ45" s="827"/>
      <c r="BA45" s="827"/>
      <c r="BB45" s="827"/>
      <c r="BC45" s="827"/>
      <c r="BD45" s="827"/>
      <c r="BE45" s="827"/>
      <c r="BF45" s="827"/>
      <c r="BG45" s="827"/>
      <c r="BH45" s="827"/>
    </row>
    <row r="46" spans="2:60" x14ac:dyDescent="0.2">
      <c r="B46" s="827" t="s">
        <v>653</v>
      </c>
      <c r="C46" s="827"/>
      <c r="D46" s="827"/>
      <c r="E46" s="827"/>
      <c r="F46" s="827"/>
      <c r="G46" s="827"/>
      <c r="H46" s="827"/>
      <c r="I46" s="827"/>
      <c r="J46" s="827"/>
      <c r="K46" s="827"/>
      <c r="L46" s="827"/>
      <c r="M46" s="827"/>
      <c r="N46" s="827"/>
      <c r="O46" s="827"/>
      <c r="P46" s="827"/>
      <c r="Q46" s="827"/>
      <c r="R46" s="827"/>
      <c r="S46" s="827"/>
      <c r="T46" s="827"/>
      <c r="U46" s="827"/>
      <c r="V46" s="827"/>
      <c r="W46" s="827"/>
      <c r="X46" s="827"/>
      <c r="Y46" s="827"/>
      <c r="Z46" s="827"/>
      <c r="AA46" s="827"/>
      <c r="AB46" s="827"/>
      <c r="AC46" s="827"/>
      <c r="AD46" s="827"/>
      <c r="AE46" s="827"/>
      <c r="AF46" s="827"/>
      <c r="AG46" s="827"/>
      <c r="AH46" s="827"/>
      <c r="AI46" s="827"/>
      <c r="AJ46" s="827"/>
      <c r="AK46" s="827"/>
      <c r="AL46" s="827"/>
      <c r="AM46" s="827"/>
      <c r="AN46" s="827"/>
      <c r="AO46" s="827"/>
      <c r="AP46" s="827"/>
      <c r="AQ46" s="827"/>
      <c r="AR46" s="827"/>
      <c r="AS46" s="827"/>
      <c r="AT46" s="827"/>
      <c r="AU46" s="827"/>
      <c r="AV46" s="827"/>
      <c r="AW46" s="827"/>
      <c r="AX46" s="827"/>
      <c r="AY46" s="827"/>
      <c r="AZ46" s="827"/>
      <c r="BA46" s="827"/>
      <c r="BB46" s="827"/>
      <c r="BC46" s="827"/>
      <c r="BD46" s="827"/>
      <c r="BE46" s="827"/>
      <c r="BF46" s="827"/>
      <c r="BG46" s="827"/>
      <c r="BH46" s="827"/>
    </row>
    <row r="47" spans="2:60" x14ac:dyDescent="0.2">
      <c r="B47" s="827" t="s">
        <v>654</v>
      </c>
      <c r="C47" s="827"/>
      <c r="D47" s="827"/>
      <c r="E47" s="827"/>
      <c r="F47" s="827"/>
      <c r="G47" s="827"/>
      <c r="H47" s="827"/>
      <c r="I47" s="827"/>
      <c r="J47" s="827"/>
      <c r="K47" s="827"/>
      <c r="L47" s="827"/>
      <c r="M47" s="827"/>
      <c r="N47" s="827"/>
      <c r="O47" s="827"/>
      <c r="P47" s="827"/>
      <c r="Q47" s="827"/>
      <c r="R47" s="827"/>
      <c r="S47" s="827"/>
      <c r="T47" s="827"/>
      <c r="U47" s="827"/>
      <c r="V47" s="827"/>
      <c r="W47" s="827"/>
      <c r="X47" s="827"/>
      <c r="Y47" s="827"/>
      <c r="Z47" s="827"/>
      <c r="AA47" s="827"/>
      <c r="AB47" s="827"/>
      <c r="AC47" s="827"/>
      <c r="AD47" s="827"/>
      <c r="AE47" s="827"/>
      <c r="AF47" s="827"/>
      <c r="AG47" s="827"/>
      <c r="AH47" s="827"/>
      <c r="AI47" s="827"/>
      <c r="AJ47" s="827"/>
      <c r="AK47" s="827"/>
      <c r="AL47" s="827"/>
      <c r="AM47" s="827"/>
      <c r="AN47" s="827"/>
      <c r="AO47" s="827"/>
      <c r="AP47" s="827"/>
      <c r="AQ47" s="827"/>
      <c r="AR47" s="827"/>
      <c r="AS47" s="827"/>
      <c r="AT47" s="827"/>
      <c r="AU47" s="827"/>
      <c r="AV47" s="827"/>
      <c r="AW47" s="827"/>
      <c r="AX47" s="827"/>
      <c r="AY47" s="827"/>
      <c r="AZ47" s="827"/>
      <c r="BA47" s="827"/>
      <c r="BB47" s="827"/>
      <c r="BC47" s="827"/>
      <c r="BD47" s="827"/>
      <c r="BE47" s="827"/>
      <c r="BF47" s="827"/>
      <c r="BG47" s="827"/>
      <c r="BH47" s="827"/>
    </row>
    <row r="48" spans="2:60" x14ac:dyDescent="0.2">
      <c r="B48" s="827" t="s">
        <v>655</v>
      </c>
      <c r="C48" s="827"/>
      <c r="D48" s="827"/>
      <c r="E48" s="827"/>
      <c r="F48" s="827"/>
      <c r="G48" s="827"/>
      <c r="H48" s="827"/>
      <c r="I48" s="827"/>
      <c r="J48" s="827"/>
      <c r="K48" s="827"/>
      <c r="L48" s="827"/>
      <c r="M48" s="827"/>
      <c r="N48" s="827"/>
      <c r="O48" s="827"/>
      <c r="P48" s="827"/>
      <c r="Q48" s="827"/>
      <c r="R48" s="827"/>
      <c r="S48" s="827"/>
      <c r="T48" s="827"/>
      <c r="U48" s="827"/>
      <c r="V48" s="827"/>
      <c r="W48" s="827"/>
      <c r="X48" s="827"/>
      <c r="Y48" s="827"/>
      <c r="Z48" s="827"/>
      <c r="AA48" s="827"/>
      <c r="AB48" s="827"/>
      <c r="AC48" s="827"/>
      <c r="AD48" s="827"/>
      <c r="AE48" s="827"/>
      <c r="AF48" s="827"/>
      <c r="AG48" s="827"/>
      <c r="AH48" s="827"/>
      <c r="AI48" s="827"/>
      <c r="AJ48" s="827"/>
      <c r="AK48" s="827"/>
      <c r="AL48" s="827"/>
      <c r="AM48" s="827"/>
      <c r="AN48" s="827"/>
      <c r="AO48" s="827"/>
      <c r="AP48" s="827"/>
      <c r="AQ48" s="827"/>
      <c r="AR48" s="827"/>
      <c r="AS48" s="827"/>
      <c r="AT48" s="827"/>
      <c r="AU48" s="827"/>
      <c r="AV48" s="827"/>
      <c r="AW48" s="827"/>
      <c r="AX48" s="827"/>
      <c r="AY48" s="827"/>
      <c r="AZ48" s="827"/>
      <c r="BA48" s="827"/>
      <c r="BB48" s="827"/>
      <c r="BC48" s="827"/>
      <c r="BD48" s="827"/>
      <c r="BE48" s="827"/>
      <c r="BF48" s="827"/>
      <c r="BG48" s="827"/>
      <c r="BH48" s="827"/>
    </row>
    <row r="49" spans="2:60" x14ac:dyDescent="0.2">
      <c r="B49" s="827" t="s">
        <v>656</v>
      </c>
      <c r="C49" s="827"/>
      <c r="D49" s="827"/>
      <c r="E49" s="827"/>
      <c r="F49" s="827"/>
      <c r="G49" s="827"/>
      <c r="H49" s="827"/>
      <c r="I49" s="827"/>
      <c r="J49" s="827"/>
      <c r="K49" s="827"/>
      <c r="L49" s="827"/>
      <c r="M49" s="827"/>
      <c r="N49" s="827"/>
      <c r="O49" s="827"/>
      <c r="P49" s="827"/>
      <c r="Q49" s="827"/>
      <c r="R49" s="827"/>
      <c r="S49" s="827"/>
      <c r="T49" s="827"/>
      <c r="U49" s="827"/>
      <c r="V49" s="827"/>
      <c r="W49" s="827"/>
      <c r="X49" s="827"/>
      <c r="Y49" s="827"/>
      <c r="Z49" s="827"/>
      <c r="AA49" s="827"/>
      <c r="AB49" s="827"/>
      <c r="AC49" s="827"/>
      <c r="AD49" s="827"/>
      <c r="AE49" s="827"/>
      <c r="AF49" s="827"/>
      <c r="AG49" s="827"/>
      <c r="AH49" s="827"/>
      <c r="AI49" s="827"/>
      <c r="AJ49" s="827"/>
      <c r="AK49" s="827"/>
      <c r="AL49" s="827"/>
      <c r="AM49" s="827"/>
      <c r="AN49" s="827"/>
      <c r="AO49" s="827"/>
      <c r="AP49" s="827"/>
      <c r="AQ49" s="827"/>
      <c r="AR49" s="827"/>
      <c r="AS49" s="827"/>
      <c r="AT49" s="827"/>
      <c r="AU49" s="827"/>
      <c r="AV49" s="827"/>
      <c r="AW49" s="827"/>
      <c r="AX49" s="827"/>
      <c r="AY49" s="827"/>
      <c r="AZ49" s="827"/>
      <c r="BA49" s="827"/>
      <c r="BB49" s="827"/>
      <c r="BC49" s="827"/>
      <c r="BD49" s="827"/>
      <c r="BE49" s="827"/>
      <c r="BF49" s="827"/>
      <c r="BG49" s="827"/>
      <c r="BH49" s="827"/>
    </row>
    <row r="50" spans="2:60" x14ac:dyDescent="0.2">
      <c r="B50" s="827" t="s">
        <v>657</v>
      </c>
      <c r="C50" s="827"/>
      <c r="D50" s="827"/>
      <c r="E50" s="827"/>
      <c r="F50" s="827"/>
      <c r="G50" s="827"/>
      <c r="H50" s="827"/>
      <c r="I50" s="827"/>
      <c r="J50" s="827"/>
      <c r="K50" s="827"/>
      <c r="L50" s="827"/>
      <c r="M50" s="827"/>
      <c r="N50" s="827"/>
      <c r="O50" s="827"/>
      <c r="P50" s="827"/>
      <c r="Q50" s="827"/>
      <c r="R50" s="827"/>
      <c r="S50" s="827"/>
      <c r="T50" s="827"/>
      <c r="U50" s="827"/>
      <c r="V50" s="827"/>
      <c r="W50" s="827"/>
      <c r="X50" s="827"/>
      <c r="Y50" s="827"/>
      <c r="Z50" s="827"/>
      <c r="AA50" s="827"/>
      <c r="AB50" s="827"/>
      <c r="AC50" s="827"/>
      <c r="AD50" s="827"/>
      <c r="AE50" s="827"/>
      <c r="AF50" s="827"/>
      <c r="AG50" s="827"/>
      <c r="AH50" s="827"/>
      <c r="AI50" s="827"/>
      <c r="AJ50" s="827"/>
      <c r="AK50" s="827"/>
      <c r="AL50" s="827"/>
      <c r="AM50" s="827"/>
      <c r="AN50" s="827"/>
      <c r="AO50" s="827"/>
      <c r="AP50" s="827"/>
      <c r="AQ50" s="827"/>
      <c r="AR50" s="827"/>
      <c r="AS50" s="827"/>
      <c r="AT50" s="827"/>
      <c r="AU50" s="827"/>
      <c r="AV50" s="827"/>
      <c r="AW50" s="827"/>
      <c r="AX50" s="827"/>
      <c r="AY50" s="827"/>
      <c r="AZ50" s="827"/>
      <c r="BA50" s="827"/>
      <c r="BB50" s="827"/>
      <c r="BC50" s="827"/>
      <c r="BD50" s="827"/>
      <c r="BE50" s="827"/>
      <c r="BF50" s="827"/>
      <c r="BG50" s="827"/>
      <c r="BH50" s="827"/>
    </row>
    <row r="51" spans="2:60" x14ac:dyDescent="0.2">
      <c r="B51" s="827" t="s">
        <v>658</v>
      </c>
      <c r="C51" s="827"/>
      <c r="D51" s="827"/>
      <c r="E51" s="827"/>
      <c r="F51" s="827"/>
      <c r="G51" s="827"/>
      <c r="H51" s="827"/>
      <c r="I51" s="827"/>
      <c r="J51" s="827"/>
      <c r="K51" s="827"/>
      <c r="L51" s="827"/>
      <c r="M51" s="827"/>
      <c r="N51" s="827"/>
      <c r="O51" s="827"/>
      <c r="P51" s="827"/>
      <c r="Q51" s="827"/>
      <c r="R51" s="827"/>
      <c r="S51" s="827"/>
      <c r="T51" s="827"/>
      <c r="U51" s="827"/>
      <c r="V51" s="827"/>
      <c r="W51" s="827"/>
      <c r="X51" s="827"/>
      <c r="Y51" s="827"/>
      <c r="Z51" s="827"/>
      <c r="AA51" s="827"/>
      <c r="AB51" s="827"/>
      <c r="AC51" s="827"/>
      <c r="AD51" s="827"/>
      <c r="AE51" s="827"/>
      <c r="AF51" s="827"/>
      <c r="AG51" s="827"/>
      <c r="AH51" s="827"/>
      <c r="AI51" s="827"/>
      <c r="AJ51" s="827"/>
      <c r="AK51" s="827"/>
      <c r="AL51" s="827"/>
      <c r="AM51" s="827"/>
      <c r="AN51" s="827"/>
      <c r="AO51" s="827"/>
      <c r="AP51" s="827"/>
      <c r="AQ51" s="827"/>
      <c r="AR51" s="827"/>
      <c r="AS51" s="827"/>
      <c r="AT51" s="827"/>
      <c r="AU51" s="827"/>
      <c r="AV51" s="827"/>
      <c r="AW51" s="827"/>
      <c r="AX51" s="827"/>
      <c r="AY51" s="827"/>
      <c r="AZ51" s="827"/>
      <c r="BA51" s="827"/>
      <c r="BB51" s="827"/>
      <c r="BC51" s="827"/>
      <c r="BD51" s="827"/>
      <c r="BE51" s="827"/>
      <c r="BF51" s="827"/>
      <c r="BG51" s="827"/>
      <c r="BH51" s="827"/>
    </row>
    <row r="52" spans="2:60" x14ac:dyDescent="0.2">
      <c r="B52" s="827" t="s">
        <v>659</v>
      </c>
      <c r="C52" s="827"/>
      <c r="D52" s="827"/>
      <c r="E52" s="827"/>
      <c r="F52" s="827"/>
      <c r="G52" s="827"/>
      <c r="H52" s="827"/>
      <c r="I52" s="827"/>
      <c r="J52" s="827"/>
      <c r="K52" s="827"/>
      <c r="L52" s="827"/>
      <c r="M52" s="827"/>
      <c r="N52" s="827"/>
      <c r="O52" s="827"/>
      <c r="P52" s="827"/>
      <c r="Q52" s="827"/>
      <c r="R52" s="827"/>
      <c r="S52" s="827"/>
      <c r="T52" s="827"/>
      <c r="U52" s="827"/>
      <c r="V52" s="827"/>
      <c r="W52" s="827"/>
      <c r="X52" s="827"/>
      <c r="Y52" s="827"/>
      <c r="Z52" s="827"/>
      <c r="AA52" s="827"/>
      <c r="AB52" s="827"/>
      <c r="AC52" s="827"/>
      <c r="AD52" s="827"/>
      <c r="AE52" s="827"/>
      <c r="AF52" s="827"/>
      <c r="AG52" s="827"/>
      <c r="AH52" s="827"/>
      <c r="AI52" s="827"/>
      <c r="AJ52" s="827"/>
      <c r="AK52" s="827"/>
      <c r="AL52" s="827"/>
      <c r="AM52" s="827"/>
      <c r="AN52" s="827"/>
      <c r="AO52" s="827"/>
      <c r="AP52" s="827"/>
      <c r="AQ52" s="827"/>
      <c r="AR52" s="827"/>
      <c r="AS52" s="827"/>
      <c r="AT52" s="827"/>
      <c r="AU52" s="827"/>
      <c r="AV52" s="827"/>
      <c r="AW52" s="827"/>
      <c r="AX52" s="827"/>
      <c r="AY52" s="827"/>
      <c r="AZ52" s="827"/>
      <c r="BA52" s="827"/>
      <c r="BB52" s="827"/>
      <c r="BC52" s="827"/>
      <c r="BD52" s="827"/>
      <c r="BE52" s="827"/>
      <c r="BF52" s="827"/>
      <c r="BG52" s="827"/>
      <c r="BH52" s="827"/>
    </row>
    <row r="53" spans="2:60" x14ac:dyDescent="0.2">
      <c r="B53" s="827" t="s">
        <v>660</v>
      </c>
      <c r="C53" s="827"/>
      <c r="D53" s="827"/>
      <c r="E53" s="827"/>
      <c r="F53" s="827"/>
      <c r="G53" s="827"/>
      <c r="H53" s="827"/>
      <c r="I53" s="827"/>
      <c r="J53" s="827"/>
      <c r="K53" s="827"/>
      <c r="L53" s="827"/>
      <c r="M53" s="827"/>
      <c r="N53" s="827"/>
      <c r="O53" s="827"/>
      <c r="P53" s="827"/>
      <c r="Q53" s="827"/>
      <c r="R53" s="827"/>
      <c r="S53" s="827"/>
      <c r="T53" s="827"/>
      <c r="U53" s="827"/>
      <c r="V53" s="827"/>
      <c r="W53" s="827"/>
      <c r="X53" s="827"/>
      <c r="Y53" s="827"/>
      <c r="Z53" s="827"/>
      <c r="AA53" s="827"/>
      <c r="AB53" s="827"/>
      <c r="AC53" s="827"/>
      <c r="AD53" s="827"/>
      <c r="AE53" s="827"/>
      <c r="AF53" s="827"/>
      <c r="AG53" s="827"/>
      <c r="AH53" s="827"/>
      <c r="AI53" s="827"/>
      <c r="AJ53" s="827"/>
      <c r="AK53" s="827"/>
      <c r="AL53" s="827"/>
      <c r="AM53" s="827"/>
      <c r="AN53" s="827"/>
      <c r="AO53" s="827"/>
      <c r="AP53" s="827"/>
      <c r="AQ53" s="827"/>
      <c r="AR53" s="827"/>
      <c r="AS53" s="827"/>
      <c r="AT53" s="827"/>
      <c r="AU53" s="827"/>
      <c r="AV53" s="827"/>
      <c r="AW53" s="827"/>
      <c r="AX53" s="827"/>
      <c r="AY53" s="827"/>
      <c r="AZ53" s="827"/>
      <c r="BA53" s="827"/>
      <c r="BB53" s="827"/>
      <c r="BC53" s="827"/>
      <c r="BD53" s="827"/>
      <c r="BE53" s="827"/>
      <c r="BF53" s="827"/>
      <c r="BG53" s="827"/>
      <c r="BH53" s="827"/>
    </row>
    <row r="54" spans="2:60" x14ac:dyDescent="0.2">
      <c r="B54" s="827" t="s">
        <v>661</v>
      </c>
      <c r="C54" s="827"/>
      <c r="D54" s="827"/>
      <c r="E54" s="827"/>
      <c r="F54" s="827"/>
      <c r="G54" s="827"/>
      <c r="H54" s="827"/>
      <c r="I54" s="827"/>
      <c r="J54" s="827"/>
      <c r="K54" s="827"/>
      <c r="L54" s="827"/>
      <c r="M54" s="827"/>
      <c r="N54" s="827"/>
      <c r="O54" s="827"/>
      <c r="P54" s="827"/>
      <c r="Q54" s="827"/>
      <c r="R54" s="827"/>
      <c r="S54" s="827"/>
      <c r="T54" s="827"/>
      <c r="U54" s="827"/>
      <c r="V54" s="827"/>
      <c r="W54" s="827"/>
      <c r="X54" s="827"/>
      <c r="Y54" s="827"/>
      <c r="Z54" s="827"/>
      <c r="AA54" s="827"/>
      <c r="AB54" s="827"/>
      <c r="AC54" s="827"/>
      <c r="AD54" s="827"/>
      <c r="AE54" s="827"/>
      <c r="AF54" s="827"/>
      <c r="AG54" s="827"/>
      <c r="AH54" s="827"/>
      <c r="AI54" s="827"/>
      <c r="AJ54" s="827"/>
      <c r="AK54" s="827"/>
      <c r="AL54" s="827"/>
      <c r="AM54" s="827"/>
      <c r="AN54" s="827"/>
      <c r="AO54" s="827"/>
      <c r="AP54" s="827"/>
      <c r="AQ54" s="827"/>
      <c r="AR54" s="827"/>
      <c r="AS54" s="827"/>
      <c r="AT54" s="827"/>
      <c r="AU54" s="827"/>
      <c r="AV54" s="827"/>
      <c r="AW54" s="827"/>
      <c r="AX54" s="827"/>
      <c r="AY54" s="827"/>
      <c r="AZ54" s="827"/>
      <c r="BA54" s="827"/>
      <c r="BB54" s="827"/>
      <c r="BC54" s="827"/>
      <c r="BD54" s="827"/>
      <c r="BE54" s="827"/>
      <c r="BF54" s="827"/>
      <c r="BG54" s="827"/>
      <c r="BH54" s="827"/>
    </row>
    <row r="55" spans="2:60" x14ac:dyDescent="0.2">
      <c r="B55" s="827" t="s">
        <v>662</v>
      </c>
      <c r="C55" s="827"/>
      <c r="D55" s="827"/>
      <c r="E55" s="827"/>
      <c r="F55" s="827"/>
      <c r="G55" s="827"/>
      <c r="H55" s="827"/>
      <c r="I55" s="827"/>
      <c r="J55" s="827"/>
      <c r="K55" s="827"/>
      <c r="L55" s="827"/>
      <c r="M55" s="827"/>
      <c r="N55" s="827"/>
      <c r="O55" s="827"/>
      <c r="P55" s="827"/>
      <c r="Q55" s="827"/>
      <c r="R55" s="827"/>
      <c r="S55" s="827"/>
      <c r="T55" s="827"/>
      <c r="U55" s="827"/>
      <c r="V55" s="827"/>
      <c r="W55" s="827"/>
      <c r="X55" s="827"/>
      <c r="Y55" s="827"/>
      <c r="Z55" s="827"/>
      <c r="AA55" s="827"/>
      <c r="AB55" s="827"/>
      <c r="AC55" s="827"/>
      <c r="AD55" s="827"/>
      <c r="AE55" s="827"/>
      <c r="AF55" s="827"/>
      <c r="AG55" s="827"/>
      <c r="AH55" s="827"/>
      <c r="AI55" s="827"/>
      <c r="AJ55" s="827"/>
      <c r="AK55" s="827"/>
      <c r="AL55" s="827"/>
      <c r="AM55" s="827"/>
      <c r="AN55" s="827"/>
      <c r="AO55" s="827"/>
      <c r="AP55" s="827"/>
      <c r="AQ55" s="827"/>
      <c r="AR55" s="827"/>
      <c r="AS55" s="827"/>
      <c r="AT55" s="827"/>
      <c r="AU55" s="827"/>
      <c r="AV55" s="827"/>
      <c r="AW55" s="827"/>
      <c r="AX55" s="827"/>
      <c r="AY55" s="827"/>
      <c r="AZ55" s="827"/>
      <c r="BA55" s="827"/>
      <c r="BB55" s="827"/>
      <c r="BC55" s="827"/>
      <c r="BD55" s="827"/>
      <c r="BE55" s="827"/>
      <c r="BF55" s="827"/>
      <c r="BG55" s="827"/>
      <c r="BH55" s="827"/>
    </row>
    <row r="56" spans="2:60" x14ac:dyDescent="0.2">
      <c r="B56" s="827" t="s">
        <v>663</v>
      </c>
      <c r="C56" s="827"/>
      <c r="D56" s="827"/>
      <c r="E56" s="827"/>
      <c r="F56" s="827"/>
      <c r="G56" s="827"/>
      <c r="H56" s="827"/>
      <c r="I56" s="827"/>
      <c r="J56" s="827"/>
      <c r="K56" s="827"/>
      <c r="L56" s="827"/>
      <c r="M56" s="827"/>
      <c r="N56" s="827"/>
      <c r="O56" s="827"/>
      <c r="P56" s="827"/>
      <c r="Q56" s="827"/>
      <c r="R56" s="827"/>
      <c r="S56" s="827"/>
      <c r="T56" s="827"/>
      <c r="U56" s="827"/>
      <c r="V56" s="827"/>
      <c r="W56" s="827"/>
      <c r="X56" s="827"/>
      <c r="Y56" s="827"/>
      <c r="Z56" s="827"/>
      <c r="AA56" s="827"/>
      <c r="AB56" s="827"/>
      <c r="AC56" s="827"/>
      <c r="AD56" s="827"/>
      <c r="AE56" s="827"/>
      <c r="AF56" s="827"/>
      <c r="AG56" s="827"/>
      <c r="AH56" s="827"/>
      <c r="AI56" s="827"/>
      <c r="AJ56" s="827"/>
      <c r="AK56" s="827"/>
      <c r="AL56" s="827"/>
      <c r="AM56" s="827"/>
      <c r="AN56" s="827"/>
      <c r="AO56" s="827"/>
      <c r="AP56" s="827"/>
      <c r="AQ56" s="827"/>
      <c r="AR56" s="827"/>
      <c r="AS56" s="827"/>
      <c r="AT56" s="827"/>
      <c r="AU56" s="827"/>
      <c r="AV56" s="827"/>
      <c r="AW56" s="827"/>
      <c r="AX56" s="827"/>
      <c r="AY56" s="827"/>
      <c r="AZ56" s="827"/>
      <c r="BA56" s="827"/>
      <c r="BB56" s="827"/>
      <c r="BC56" s="827"/>
      <c r="BD56" s="827"/>
      <c r="BE56" s="827"/>
      <c r="BF56" s="827"/>
      <c r="BG56" s="827"/>
      <c r="BH56" s="827"/>
    </row>
    <row r="57" spans="2:60" x14ac:dyDescent="0.2">
      <c r="B57" s="827" t="s">
        <v>664</v>
      </c>
      <c r="C57" s="827"/>
      <c r="D57" s="827"/>
      <c r="E57" s="827"/>
      <c r="F57" s="827"/>
      <c r="G57" s="827"/>
      <c r="H57" s="827"/>
      <c r="I57" s="827"/>
      <c r="J57" s="827"/>
      <c r="K57" s="827"/>
      <c r="L57" s="827"/>
      <c r="M57" s="827"/>
      <c r="N57" s="827"/>
      <c r="O57" s="827"/>
      <c r="P57" s="827"/>
      <c r="Q57" s="827"/>
      <c r="R57" s="827"/>
      <c r="S57" s="827"/>
      <c r="T57" s="827"/>
      <c r="U57" s="827"/>
      <c r="V57" s="827"/>
      <c r="W57" s="827"/>
      <c r="X57" s="827"/>
      <c r="Y57" s="827"/>
      <c r="Z57" s="827"/>
      <c r="AA57" s="827"/>
      <c r="AB57" s="827"/>
      <c r="AC57" s="827"/>
      <c r="AD57" s="827"/>
      <c r="AE57" s="827"/>
      <c r="AF57" s="827"/>
      <c r="AG57" s="827"/>
      <c r="AH57" s="827"/>
      <c r="AI57" s="827"/>
      <c r="AJ57" s="827"/>
      <c r="AK57" s="827"/>
      <c r="AL57" s="827"/>
      <c r="AM57" s="827"/>
      <c r="AN57" s="827"/>
      <c r="AO57" s="827"/>
      <c r="AP57" s="827"/>
      <c r="AQ57" s="827"/>
      <c r="AR57" s="827"/>
      <c r="AS57" s="827"/>
      <c r="AT57" s="827"/>
      <c r="AU57" s="827"/>
      <c r="AV57" s="827"/>
      <c r="AW57" s="827"/>
      <c r="AX57" s="827"/>
      <c r="AY57" s="827"/>
      <c r="AZ57" s="827"/>
      <c r="BA57" s="827"/>
      <c r="BB57" s="827"/>
      <c r="BC57" s="827"/>
      <c r="BD57" s="827"/>
      <c r="BE57" s="827"/>
      <c r="BF57" s="827"/>
      <c r="BG57" s="827"/>
      <c r="BH57" s="827"/>
    </row>
    <row r="58" spans="2:60" x14ac:dyDescent="0.2">
      <c r="B58" s="827" t="s">
        <v>665</v>
      </c>
      <c r="C58" s="827"/>
      <c r="D58" s="827"/>
      <c r="E58" s="827"/>
      <c r="F58" s="827"/>
      <c r="G58" s="827"/>
      <c r="H58" s="827"/>
      <c r="I58" s="827"/>
      <c r="J58" s="827"/>
      <c r="K58" s="827"/>
      <c r="L58" s="827"/>
      <c r="M58" s="827"/>
      <c r="N58" s="827"/>
      <c r="O58" s="827"/>
      <c r="P58" s="827"/>
      <c r="Q58" s="827"/>
      <c r="R58" s="827"/>
      <c r="S58" s="827"/>
      <c r="T58" s="827"/>
      <c r="U58" s="827"/>
      <c r="V58" s="827"/>
      <c r="W58" s="827"/>
      <c r="X58" s="827"/>
      <c r="Y58" s="827"/>
      <c r="Z58" s="827"/>
      <c r="AA58" s="827"/>
      <c r="AB58" s="827"/>
      <c r="AC58" s="827"/>
      <c r="AD58" s="827"/>
      <c r="AE58" s="827"/>
      <c r="AF58" s="827"/>
      <c r="AG58" s="827"/>
      <c r="AH58" s="827"/>
      <c r="AI58" s="827"/>
      <c r="AJ58" s="827"/>
      <c r="AK58" s="827"/>
      <c r="AL58" s="827"/>
      <c r="AM58" s="827"/>
      <c r="AN58" s="827"/>
      <c r="AO58" s="827"/>
      <c r="AP58" s="827"/>
      <c r="AQ58" s="827"/>
      <c r="AR58" s="827"/>
      <c r="AS58" s="827"/>
      <c r="AT58" s="827"/>
      <c r="AU58" s="827"/>
      <c r="AV58" s="827"/>
      <c r="AW58" s="827"/>
      <c r="AX58" s="827"/>
      <c r="AY58" s="827"/>
      <c r="AZ58" s="827"/>
      <c r="BA58" s="827"/>
      <c r="BB58" s="827"/>
      <c r="BC58" s="827"/>
      <c r="BD58" s="827"/>
      <c r="BE58" s="827"/>
      <c r="BF58" s="827"/>
      <c r="BG58" s="827"/>
      <c r="BH58" s="827"/>
    </row>
    <row r="59" spans="2:60" x14ac:dyDescent="0.2">
      <c r="B59" s="827" t="s">
        <v>666</v>
      </c>
      <c r="C59" s="827"/>
      <c r="D59" s="827"/>
      <c r="E59" s="827"/>
      <c r="F59" s="827"/>
      <c r="G59" s="827"/>
      <c r="H59" s="827"/>
      <c r="I59" s="827"/>
      <c r="J59" s="827"/>
      <c r="K59" s="827"/>
      <c r="L59" s="827"/>
      <c r="M59" s="827"/>
      <c r="N59" s="827"/>
      <c r="O59" s="827"/>
      <c r="P59" s="827"/>
      <c r="Q59" s="827"/>
      <c r="R59" s="827"/>
      <c r="S59" s="827"/>
      <c r="T59" s="827"/>
      <c r="U59" s="827"/>
      <c r="V59" s="827"/>
      <c r="W59" s="827"/>
      <c r="X59" s="827"/>
      <c r="Y59" s="827"/>
      <c r="Z59" s="827"/>
      <c r="AA59" s="827"/>
      <c r="AB59" s="827"/>
      <c r="AC59" s="827"/>
      <c r="AD59" s="827"/>
      <c r="AE59" s="827"/>
      <c r="AF59" s="827"/>
      <c r="AG59" s="827"/>
      <c r="AH59" s="827"/>
      <c r="AI59" s="827"/>
      <c r="AJ59" s="827"/>
      <c r="AK59" s="827"/>
      <c r="AL59" s="827"/>
      <c r="AM59" s="827"/>
      <c r="AN59" s="827"/>
      <c r="AO59" s="827"/>
      <c r="AP59" s="827"/>
      <c r="AQ59" s="827"/>
      <c r="AR59" s="827"/>
      <c r="AS59" s="827"/>
      <c r="AT59" s="827"/>
      <c r="AU59" s="827"/>
      <c r="AV59" s="827"/>
      <c r="AW59" s="827"/>
      <c r="AX59" s="827"/>
      <c r="AY59" s="827"/>
      <c r="AZ59" s="827"/>
      <c r="BA59" s="827"/>
      <c r="BB59" s="827"/>
      <c r="BC59" s="827"/>
      <c r="BD59" s="827"/>
      <c r="BE59" s="827"/>
      <c r="BF59" s="827"/>
      <c r="BG59" s="827"/>
      <c r="BH59" s="827"/>
    </row>
    <row r="60" spans="2:60" x14ac:dyDescent="0.2">
      <c r="B60" s="827" t="s">
        <v>667</v>
      </c>
      <c r="C60" s="827"/>
      <c r="D60" s="827"/>
      <c r="E60" s="827"/>
      <c r="F60" s="827"/>
      <c r="G60" s="827"/>
      <c r="H60" s="827"/>
      <c r="I60" s="827"/>
      <c r="J60" s="827"/>
      <c r="K60" s="827"/>
      <c r="L60" s="827"/>
      <c r="M60" s="827"/>
      <c r="N60" s="827"/>
      <c r="O60" s="827"/>
      <c r="P60" s="827"/>
      <c r="Q60" s="827"/>
      <c r="R60" s="827"/>
      <c r="S60" s="827"/>
      <c r="T60" s="827"/>
      <c r="U60" s="827"/>
      <c r="V60" s="827"/>
      <c r="W60" s="827"/>
      <c r="X60" s="827"/>
      <c r="Y60" s="827"/>
      <c r="Z60" s="827"/>
      <c r="AA60" s="827"/>
      <c r="AB60" s="827"/>
      <c r="AC60" s="827"/>
      <c r="AD60" s="827"/>
      <c r="AE60" s="827"/>
      <c r="AF60" s="827"/>
      <c r="AG60" s="827"/>
      <c r="AH60" s="827"/>
      <c r="AI60" s="827"/>
      <c r="AJ60" s="827"/>
      <c r="AK60" s="827"/>
      <c r="AL60" s="827"/>
      <c r="AM60" s="827"/>
      <c r="AN60" s="827"/>
      <c r="AO60" s="827"/>
      <c r="AP60" s="827"/>
      <c r="AQ60" s="827"/>
      <c r="AR60" s="827"/>
      <c r="AS60" s="827"/>
      <c r="AT60" s="827"/>
      <c r="AU60" s="827"/>
      <c r="AV60" s="827"/>
      <c r="AW60" s="827"/>
      <c r="AX60" s="827"/>
      <c r="AY60" s="827"/>
      <c r="AZ60" s="827"/>
      <c r="BA60" s="827"/>
      <c r="BB60" s="827"/>
      <c r="BC60" s="827"/>
      <c r="BD60" s="827"/>
      <c r="BE60" s="827"/>
      <c r="BF60" s="827"/>
      <c r="BG60" s="827"/>
      <c r="BH60" s="827"/>
    </row>
    <row r="61" spans="2:60" x14ac:dyDescent="0.2">
      <c r="B61" s="827" t="s">
        <v>668</v>
      </c>
      <c r="C61" s="827"/>
      <c r="D61" s="827"/>
      <c r="E61" s="827"/>
      <c r="F61" s="827"/>
      <c r="G61" s="827"/>
      <c r="H61" s="827"/>
      <c r="I61" s="827"/>
      <c r="J61" s="827"/>
      <c r="K61" s="827"/>
      <c r="L61" s="827"/>
      <c r="M61" s="827"/>
      <c r="N61" s="827"/>
      <c r="O61" s="827"/>
      <c r="P61" s="827"/>
      <c r="Q61" s="827"/>
      <c r="R61" s="827"/>
      <c r="S61" s="827"/>
      <c r="T61" s="827"/>
      <c r="U61" s="827"/>
      <c r="V61" s="827"/>
      <c r="W61" s="827"/>
      <c r="X61" s="827"/>
      <c r="Y61" s="827"/>
      <c r="Z61" s="827"/>
      <c r="AA61" s="827"/>
      <c r="AB61" s="827"/>
      <c r="AC61" s="827"/>
      <c r="AD61" s="827"/>
      <c r="AE61" s="827"/>
      <c r="AF61" s="827"/>
      <c r="AG61" s="827"/>
      <c r="AH61" s="827"/>
      <c r="AI61" s="827"/>
      <c r="AJ61" s="827"/>
      <c r="AK61" s="827"/>
      <c r="AL61" s="827"/>
      <c r="AM61" s="827"/>
      <c r="AN61" s="827"/>
      <c r="AO61" s="827"/>
      <c r="AP61" s="827"/>
      <c r="AQ61" s="827"/>
      <c r="AR61" s="827"/>
      <c r="AS61" s="827"/>
      <c r="AT61" s="827"/>
      <c r="AU61" s="827"/>
      <c r="AV61" s="827"/>
      <c r="AW61" s="827"/>
      <c r="AX61" s="827"/>
      <c r="AY61" s="827"/>
      <c r="AZ61" s="827"/>
      <c r="BA61" s="827"/>
      <c r="BB61" s="827"/>
      <c r="BC61" s="827"/>
      <c r="BD61" s="827"/>
      <c r="BE61" s="827"/>
      <c r="BF61" s="827"/>
      <c r="BG61" s="827"/>
      <c r="BH61" s="827"/>
    </row>
    <row r="62" spans="2:60" x14ac:dyDescent="0.2">
      <c r="B62" s="827" t="s">
        <v>669</v>
      </c>
      <c r="C62" s="827"/>
      <c r="D62" s="827"/>
      <c r="E62" s="827"/>
      <c r="F62" s="827"/>
      <c r="G62" s="827"/>
      <c r="H62" s="827"/>
      <c r="I62" s="827"/>
      <c r="J62" s="827"/>
      <c r="K62" s="827"/>
      <c r="L62" s="827"/>
      <c r="M62" s="827"/>
      <c r="N62" s="827"/>
      <c r="O62" s="827"/>
      <c r="P62" s="827"/>
      <c r="Q62" s="827"/>
      <c r="R62" s="827"/>
      <c r="S62" s="827"/>
      <c r="T62" s="827"/>
      <c r="U62" s="827"/>
      <c r="V62" s="827"/>
      <c r="W62" s="827"/>
      <c r="X62" s="827"/>
      <c r="Y62" s="827"/>
      <c r="Z62" s="827"/>
      <c r="AA62" s="827"/>
      <c r="AB62" s="827"/>
      <c r="AC62" s="827"/>
      <c r="AD62" s="827"/>
      <c r="AE62" s="827"/>
      <c r="AF62" s="827"/>
      <c r="AG62" s="827"/>
      <c r="AH62" s="827"/>
      <c r="AI62" s="827"/>
      <c r="AJ62" s="827"/>
      <c r="AK62" s="827"/>
      <c r="AL62" s="827"/>
      <c r="AM62" s="827"/>
      <c r="AN62" s="827"/>
      <c r="AO62" s="827"/>
      <c r="AP62" s="827"/>
      <c r="AQ62" s="827"/>
      <c r="AR62" s="827"/>
      <c r="AS62" s="827"/>
      <c r="AT62" s="827"/>
      <c r="AU62" s="827"/>
      <c r="AV62" s="827"/>
      <c r="AW62" s="827"/>
      <c r="AX62" s="827"/>
      <c r="AY62" s="827"/>
      <c r="AZ62" s="827"/>
      <c r="BA62" s="827"/>
      <c r="BB62" s="827"/>
      <c r="BC62" s="827"/>
      <c r="BD62" s="827"/>
      <c r="BE62" s="827"/>
      <c r="BF62" s="827"/>
      <c r="BG62" s="827"/>
      <c r="BH62" s="827"/>
    </row>
    <row r="63" spans="2:60" x14ac:dyDescent="0.2">
      <c r="B63" s="827" t="s">
        <v>670</v>
      </c>
      <c r="C63" s="827"/>
      <c r="D63" s="827"/>
      <c r="E63" s="827"/>
      <c r="F63" s="827"/>
      <c r="G63" s="827"/>
      <c r="H63" s="827"/>
      <c r="I63" s="827"/>
      <c r="J63" s="827"/>
      <c r="K63" s="827"/>
      <c r="L63" s="827"/>
      <c r="M63" s="827"/>
      <c r="N63" s="827"/>
      <c r="O63" s="827"/>
      <c r="P63" s="827"/>
      <c r="Q63" s="827"/>
      <c r="R63" s="827"/>
      <c r="S63" s="827"/>
      <c r="T63" s="827"/>
      <c r="U63" s="827"/>
      <c r="V63" s="827"/>
      <c r="W63" s="827"/>
      <c r="X63" s="827"/>
      <c r="Y63" s="827"/>
      <c r="Z63" s="827"/>
      <c r="AA63" s="827"/>
      <c r="AB63" s="827"/>
      <c r="AC63" s="827"/>
      <c r="AD63" s="827"/>
      <c r="AE63" s="827"/>
      <c r="AF63" s="827"/>
      <c r="AG63" s="827"/>
      <c r="AH63" s="827"/>
      <c r="AI63" s="827"/>
      <c r="AJ63" s="827"/>
      <c r="AK63" s="827"/>
      <c r="AL63" s="827"/>
      <c r="AM63" s="827"/>
      <c r="AN63" s="827"/>
      <c r="AO63" s="827"/>
      <c r="AP63" s="827"/>
      <c r="AQ63" s="827"/>
      <c r="AR63" s="827"/>
      <c r="AS63" s="827"/>
      <c r="AT63" s="827"/>
      <c r="AU63" s="827"/>
      <c r="AV63" s="827"/>
      <c r="AW63" s="827"/>
      <c r="AX63" s="827"/>
      <c r="AY63" s="827"/>
      <c r="AZ63" s="827"/>
      <c r="BA63" s="827"/>
      <c r="BB63" s="827"/>
      <c r="BC63" s="827"/>
      <c r="BD63" s="827"/>
      <c r="BE63" s="827"/>
      <c r="BF63" s="827"/>
      <c r="BG63" s="827"/>
      <c r="BH63" s="827"/>
    </row>
    <row r="64" spans="2:60" x14ac:dyDescent="0.2">
      <c r="B64" s="827" t="s">
        <v>671</v>
      </c>
      <c r="C64" s="827"/>
      <c r="D64" s="827"/>
      <c r="E64" s="827"/>
      <c r="F64" s="827"/>
      <c r="G64" s="827"/>
      <c r="H64" s="827"/>
      <c r="I64" s="827"/>
      <c r="J64" s="827"/>
      <c r="K64" s="827"/>
      <c r="L64" s="827"/>
      <c r="M64" s="827"/>
      <c r="N64" s="827"/>
      <c r="O64" s="827"/>
      <c r="P64" s="827"/>
      <c r="Q64" s="827"/>
      <c r="R64" s="827"/>
      <c r="S64" s="827"/>
      <c r="T64" s="827"/>
      <c r="U64" s="827"/>
      <c r="V64" s="827"/>
      <c r="W64" s="827"/>
      <c r="X64" s="827"/>
      <c r="Y64" s="827"/>
      <c r="Z64" s="827"/>
      <c r="AA64" s="827"/>
      <c r="AB64" s="827"/>
      <c r="AC64" s="827"/>
      <c r="AD64" s="827"/>
      <c r="AE64" s="827"/>
      <c r="AF64" s="827"/>
      <c r="AG64" s="827"/>
      <c r="AH64" s="827"/>
      <c r="AI64" s="827"/>
      <c r="AJ64" s="827"/>
      <c r="AK64" s="827"/>
      <c r="AL64" s="827"/>
      <c r="AM64" s="827"/>
      <c r="AN64" s="827"/>
      <c r="AO64" s="827"/>
      <c r="AP64" s="827"/>
      <c r="AQ64" s="827"/>
      <c r="AR64" s="827"/>
      <c r="AS64" s="827"/>
      <c r="AT64" s="827"/>
      <c r="AU64" s="827"/>
      <c r="AV64" s="827"/>
      <c r="AW64" s="827"/>
      <c r="AX64" s="827"/>
      <c r="AY64" s="827"/>
      <c r="AZ64" s="827"/>
      <c r="BA64" s="827"/>
      <c r="BB64" s="827"/>
      <c r="BC64" s="827"/>
      <c r="BD64" s="827"/>
      <c r="BE64" s="827"/>
      <c r="BF64" s="827"/>
      <c r="BG64" s="827"/>
      <c r="BH64" s="827"/>
    </row>
    <row r="65" spans="2:60" x14ac:dyDescent="0.2">
      <c r="B65" s="827" t="s">
        <v>672</v>
      </c>
      <c r="C65" s="827"/>
      <c r="D65" s="827"/>
      <c r="E65" s="827"/>
      <c r="F65" s="827"/>
      <c r="G65" s="827"/>
      <c r="H65" s="827"/>
      <c r="I65" s="827"/>
      <c r="J65" s="827"/>
      <c r="K65" s="827"/>
      <c r="L65" s="827"/>
      <c r="M65" s="827"/>
      <c r="N65" s="827"/>
      <c r="O65" s="827"/>
      <c r="P65" s="827"/>
      <c r="Q65" s="827"/>
      <c r="R65" s="827"/>
      <c r="S65" s="827"/>
      <c r="T65" s="827"/>
      <c r="U65" s="827"/>
      <c r="V65" s="827"/>
      <c r="W65" s="827"/>
      <c r="X65" s="827"/>
      <c r="Y65" s="827"/>
      <c r="Z65" s="827"/>
      <c r="AA65" s="827"/>
      <c r="AB65" s="827"/>
      <c r="AC65" s="827"/>
      <c r="AD65" s="827"/>
      <c r="AE65" s="827"/>
      <c r="AF65" s="827"/>
      <c r="AG65" s="827"/>
      <c r="AH65" s="827"/>
      <c r="AI65" s="827"/>
      <c r="AJ65" s="827"/>
      <c r="AK65" s="827"/>
      <c r="AL65" s="827"/>
      <c r="AM65" s="827"/>
      <c r="AN65" s="827"/>
      <c r="AO65" s="827"/>
      <c r="AP65" s="827"/>
      <c r="AQ65" s="827"/>
      <c r="AR65" s="827"/>
      <c r="AS65" s="827"/>
      <c r="AT65" s="827"/>
      <c r="AU65" s="827"/>
      <c r="AV65" s="827"/>
      <c r="AW65" s="827"/>
      <c r="AX65" s="827"/>
      <c r="AY65" s="827"/>
      <c r="AZ65" s="827"/>
      <c r="BA65" s="827"/>
      <c r="BB65" s="827"/>
      <c r="BC65" s="827"/>
      <c r="BD65" s="827"/>
      <c r="BE65" s="827"/>
      <c r="BF65" s="827"/>
      <c r="BG65" s="827"/>
      <c r="BH65" s="827"/>
    </row>
    <row r="66" spans="2:60" x14ac:dyDescent="0.2">
      <c r="B66" s="827" t="s">
        <v>673</v>
      </c>
      <c r="C66" s="827"/>
      <c r="D66" s="827"/>
      <c r="E66" s="827"/>
      <c r="F66" s="827"/>
      <c r="G66" s="827"/>
      <c r="H66" s="827"/>
      <c r="I66" s="827"/>
      <c r="J66" s="827"/>
      <c r="K66" s="827"/>
      <c r="L66" s="827"/>
      <c r="M66" s="827"/>
      <c r="N66" s="827"/>
      <c r="O66" s="827"/>
      <c r="P66" s="827"/>
      <c r="Q66" s="827"/>
      <c r="R66" s="827"/>
      <c r="S66" s="827"/>
      <c r="T66" s="827"/>
      <c r="U66" s="827"/>
      <c r="V66" s="827"/>
      <c r="W66" s="827"/>
      <c r="X66" s="827"/>
      <c r="Y66" s="827"/>
      <c r="Z66" s="827"/>
      <c r="AA66" s="827"/>
      <c r="AB66" s="827"/>
      <c r="AC66" s="827"/>
      <c r="AD66" s="827"/>
      <c r="AE66" s="827"/>
      <c r="AF66" s="827"/>
      <c r="AG66" s="827"/>
      <c r="AH66" s="827"/>
      <c r="AI66" s="827"/>
      <c r="AJ66" s="827"/>
      <c r="AK66" s="827"/>
      <c r="AL66" s="827"/>
      <c r="AM66" s="827"/>
      <c r="AN66" s="827"/>
      <c r="AO66" s="827"/>
      <c r="AP66" s="827"/>
      <c r="AQ66" s="827"/>
      <c r="AR66" s="827"/>
      <c r="AS66" s="827"/>
      <c r="AT66" s="827"/>
      <c r="AU66" s="827"/>
      <c r="AV66" s="827"/>
      <c r="AW66" s="827"/>
      <c r="AX66" s="827"/>
      <c r="AY66" s="827"/>
      <c r="AZ66" s="827"/>
      <c r="BA66" s="827"/>
      <c r="BB66" s="827"/>
      <c r="BC66" s="827"/>
      <c r="BD66" s="827"/>
      <c r="BE66" s="827"/>
      <c r="BF66" s="827"/>
      <c r="BG66" s="827"/>
      <c r="BH66" s="827"/>
    </row>
    <row r="67" spans="2:60" x14ac:dyDescent="0.2">
      <c r="B67" s="827" t="s">
        <v>674</v>
      </c>
      <c r="C67" s="827"/>
      <c r="D67" s="827"/>
      <c r="E67" s="827"/>
      <c r="F67" s="827"/>
      <c r="G67" s="827"/>
      <c r="H67" s="827"/>
      <c r="I67" s="827"/>
      <c r="J67" s="827"/>
      <c r="K67" s="827"/>
      <c r="L67" s="827"/>
      <c r="M67" s="827"/>
      <c r="N67" s="827"/>
      <c r="O67" s="827"/>
      <c r="P67" s="827"/>
      <c r="Q67" s="827"/>
      <c r="R67" s="827"/>
      <c r="S67" s="827"/>
      <c r="T67" s="827"/>
      <c r="U67" s="827"/>
      <c r="V67" s="827"/>
      <c r="W67" s="827"/>
      <c r="X67" s="827"/>
      <c r="Y67" s="827"/>
      <c r="Z67" s="827"/>
      <c r="AA67" s="827"/>
      <c r="AB67" s="827"/>
      <c r="AC67" s="827"/>
      <c r="AD67" s="827"/>
      <c r="AE67" s="827"/>
      <c r="AF67" s="827"/>
      <c r="AG67" s="827"/>
      <c r="AH67" s="827"/>
      <c r="AI67" s="827"/>
      <c r="AJ67" s="827"/>
      <c r="AK67" s="827"/>
      <c r="AL67" s="827"/>
      <c r="AM67" s="827"/>
      <c r="AN67" s="827"/>
      <c r="AO67" s="827"/>
      <c r="AP67" s="827"/>
      <c r="AQ67" s="827"/>
      <c r="AR67" s="827"/>
      <c r="AS67" s="827"/>
      <c r="AT67" s="827"/>
      <c r="AU67" s="827"/>
      <c r="AV67" s="827"/>
      <c r="AW67" s="827"/>
      <c r="AX67" s="827"/>
      <c r="AY67" s="827"/>
      <c r="AZ67" s="827"/>
      <c r="BA67" s="827"/>
      <c r="BB67" s="827"/>
      <c r="BC67" s="827"/>
      <c r="BD67" s="827"/>
      <c r="BE67" s="827"/>
      <c r="BF67" s="827"/>
      <c r="BG67" s="827"/>
      <c r="BH67" s="827"/>
    </row>
    <row r="68" spans="2:60" x14ac:dyDescent="0.2">
      <c r="B68" s="827" t="s">
        <v>675</v>
      </c>
      <c r="C68" s="827"/>
      <c r="D68" s="827"/>
      <c r="E68" s="827"/>
      <c r="F68" s="827"/>
      <c r="G68" s="827"/>
      <c r="H68" s="827"/>
      <c r="I68" s="827"/>
      <c r="J68" s="827"/>
      <c r="K68" s="827"/>
      <c r="L68" s="827"/>
      <c r="M68" s="827"/>
      <c r="N68" s="827"/>
      <c r="O68" s="827"/>
      <c r="P68" s="827"/>
      <c r="Q68" s="827"/>
      <c r="R68" s="827"/>
      <c r="S68" s="827"/>
      <c r="T68" s="827"/>
      <c r="U68" s="827"/>
      <c r="V68" s="827"/>
      <c r="W68" s="827"/>
      <c r="X68" s="827"/>
      <c r="Y68" s="827"/>
      <c r="Z68" s="827"/>
      <c r="AA68" s="827"/>
      <c r="AB68" s="827"/>
      <c r="AC68" s="827"/>
      <c r="AD68" s="827"/>
      <c r="AE68" s="827"/>
      <c r="AF68" s="827"/>
      <c r="AG68" s="827"/>
      <c r="AH68" s="827"/>
      <c r="AI68" s="827"/>
      <c r="AJ68" s="827"/>
      <c r="AK68" s="827"/>
      <c r="AL68" s="827"/>
      <c r="AM68" s="827"/>
      <c r="AN68" s="827"/>
      <c r="AO68" s="827"/>
      <c r="AP68" s="827"/>
      <c r="AQ68" s="827"/>
      <c r="AR68" s="827"/>
      <c r="AS68" s="827"/>
      <c r="AT68" s="827"/>
      <c r="AU68" s="827"/>
      <c r="AV68" s="827"/>
      <c r="AW68" s="827"/>
      <c r="AX68" s="827"/>
      <c r="AY68" s="827"/>
      <c r="AZ68" s="827"/>
      <c r="BA68" s="827"/>
      <c r="BB68" s="827"/>
      <c r="BC68" s="827"/>
      <c r="BD68" s="827"/>
      <c r="BE68" s="827"/>
      <c r="BF68" s="827"/>
      <c r="BG68" s="827"/>
      <c r="BH68" s="827"/>
    </row>
    <row r="69" spans="2:60" x14ac:dyDescent="0.2">
      <c r="B69" s="827" t="s">
        <v>676</v>
      </c>
      <c r="C69" s="827"/>
      <c r="D69" s="827"/>
      <c r="E69" s="827"/>
      <c r="F69" s="827"/>
      <c r="G69" s="827"/>
      <c r="H69" s="827"/>
      <c r="I69" s="827"/>
      <c r="J69" s="827"/>
      <c r="K69" s="827"/>
      <c r="L69" s="827"/>
      <c r="M69" s="827"/>
      <c r="N69" s="827"/>
      <c r="O69" s="827"/>
      <c r="P69" s="827"/>
      <c r="Q69" s="827"/>
      <c r="R69" s="827"/>
      <c r="S69" s="827"/>
      <c r="T69" s="827"/>
      <c r="U69" s="827"/>
      <c r="V69" s="827"/>
      <c r="W69" s="827"/>
      <c r="X69" s="827"/>
      <c r="Y69" s="827"/>
      <c r="Z69" s="827"/>
      <c r="AA69" s="827"/>
      <c r="AB69" s="827"/>
      <c r="AC69" s="827"/>
      <c r="AD69" s="827"/>
      <c r="AE69" s="827"/>
      <c r="AF69" s="827"/>
      <c r="AG69" s="827"/>
      <c r="AH69" s="827"/>
      <c r="AI69" s="827"/>
      <c r="AJ69" s="827"/>
      <c r="AK69" s="827"/>
      <c r="AL69" s="827"/>
      <c r="AM69" s="827"/>
      <c r="AN69" s="827"/>
      <c r="AO69" s="827"/>
      <c r="AP69" s="827"/>
      <c r="AQ69" s="827"/>
      <c r="AR69" s="827"/>
      <c r="AS69" s="827"/>
      <c r="AT69" s="827"/>
      <c r="AU69" s="827"/>
      <c r="AV69" s="827"/>
      <c r="AW69" s="827"/>
      <c r="AX69" s="827"/>
      <c r="AY69" s="827"/>
      <c r="AZ69" s="827"/>
      <c r="BA69" s="827"/>
      <c r="BB69" s="827"/>
      <c r="BC69" s="827"/>
      <c r="BD69" s="827"/>
      <c r="BE69" s="827"/>
      <c r="BF69" s="827"/>
      <c r="BG69" s="827"/>
      <c r="BH69" s="827"/>
    </row>
    <row r="70" spans="2:60" x14ac:dyDescent="0.2">
      <c r="B70" s="827" t="s">
        <v>677</v>
      </c>
      <c r="C70" s="827"/>
      <c r="D70" s="827"/>
      <c r="E70" s="827"/>
      <c r="F70" s="827"/>
      <c r="G70" s="827"/>
      <c r="H70" s="827"/>
      <c r="I70" s="827"/>
      <c r="J70" s="827"/>
      <c r="K70" s="827"/>
      <c r="L70" s="827"/>
      <c r="M70" s="827"/>
      <c r="N70" s="827"/>
      <c r="O70" s="827"/>
      <c r="P70" s="827"/>
      <c r="Q70" s="827"/>
      <c r="R70" s="827"/>
      <c r="S70" s="827"/>
      <c r="T70" s="827"/>
      <c r="U70" s="827"/>
      <c r="V70" s="827"/>
      <c r="W70" s="827"/>
      <c r="X70" s="827"/>
      <c r="Y70" s="827"/>
      <c r="Z70" s="827"/>
      <c r="AA70" s="827"/>
      <c r="AB70" s="827"/>
      <c r="AC70" s="827"/>
      <c r="AD70" s="827"/>
      <c r="AE70" s="827"/>
      <c r="AF70" s="827"/>
      <c r="AG70" s="827"/>
      <c r="AH70" s="827"/>
      <c r="AI70" s="827"/>
      <c r="AJ70" s="827"/>
      <c r="AK70" s="827"/>
      <c r="AL70" s="827"/>
      <c r="AM70" s="827"/>
      <c r="AN70" s="827"/>
      <c r="AO70" s="827"/>
      <c r="AP70" s="827"/>
      <c r="AQ70" s="827"/>
      <c r="AR70" s="827"/>
      <c r="AS70" s="827"/>
      <c r="AT70" s="827"/>
      <c r="AU70" s="827"/>
      <c r="AV70" s="827"/>
      <c r="AW70" s="827"/>
      <c r="AX70" s="827"/>
      <c r="AY70" s="827"/>
      <c r="AZ70" s="827"/>
      <c r="BA70" s="827"/>
      <c r="BB70" s="827"/>
      <c r="BC70" s="827"/>
      <c r="BD70" s="827"/>
      <c r="BE70" s="827"/>
      <c r="BF70" s="827"/>
      <c r="BG70" s="827"/>
      <c r="BH70" s="827"/>
    </row>
    <row r="71" spans="2:60" x14ac:dyDescent="0.2">
      <c r="B71" s="827" t="s">
        <v>678</v>
      </c>
      <c r="C71" s="827"/>
      <c r="D71" s="827"/>
      <c r="E71" s="827"/>
      <c r="F71" s="827"/>
      <c r="G71" s="827"/>
      <c r="H71" s="827"/>
      <c r="I71" s="827"/>
      <c r="J71" s="827"/>
      <c r="K71" s="827"/>
      <c r="L71" s="827"/>
      <c r="M71" s="827"/>
      <c r="N71" s="827"/>
      <c r="O71" s="827"/>
      <c r="P71" s="827"/>
      <c r="Q71" s="827"/>
      <c r="R71" s="827"/>
      <c r="S71" s="827"/>
      <c r="T71" s="827"/>
      <c r="U71" s="827"/>
      <c r="V71" s="827"/>
      <c r="W71" s="827"/>
      <c r="X71" s="827"/>
      <c r="Y71" s="827"/>
      <c r="Z71" s="827"/>
      <c r="AA71" s="827"/>
      <c r="AB71" s="827"/>
      <c r="AC71" s="827"/>
      <c r="AD71" s="827"/>
      <c r="AE71" s="827"/>
      <c r="AF71" s="827"/>
      <c r="AG71" s="827"/>
      <c r="AH71" s="827"/>
      <c r="AI71" s="827"/>
      <c r="AJ71" s="827"/>
      <c r="AK71" s="827"/>
      <c r="AL71" s="827"/>
      <c r="AM71" s="827"/>
      <c r="AN71" s="827"/>
      <c r="AO71" s="827"/>
      <c r="AP71" s="827"/>
      <c r="AQ71" s="827"/>
      <c r="AR71" s="827"/>
      <c r="AS71" s="827"/>
      <c r="AT71" s="827"/>
      <c r="AU71" s="827"/>
      <c r="AV71" s="827"/>
      <c r="AW71" s="827"/>
      <c r="AX71" s="827"/>
      <c r="AY71" s="827"/>
      <c r="AZ71" s="827"/>
      <c r="BA71" s="827"/>
      <c r="BB71" s="827"/>
      <c r="BC71" s="827"/>
      <c r="BD71" s="827"/>
      <c r="BE71" s="827"/>
      <c r="BF71" s="827"/>
      <c r="BG71" s="827"/>
      <c r="BH71" s="827"/>
    </row>
    <row r="72" spans="2:60" x14ac:dyDescent="0.2">
      <c r="B72" s="827" t="s">
        <v>679</v>
      </c>
      <c r="C72" s="827"/>
      <c r="D72" s="827"/>
      <c r="E72" s="827"/>
      <c r="F72" s="827"/>
      <c r="G72" s="827"/>
      <c r="H72" s="827"/>
      <c r="I72" s="827"/>
      <c r="J72" s="827"/>
      <c r="K72" s="827"/>
      <c r="L72" s="827"/>
      <c r="M72" s="827"/>
      <c r="N72" s="827"/>
      <c r="O72" s="827"/>
      <c r="P72" s="827"/>
      <c r="Q72" s="827"/>
      <c r="R72" s="827"/>
      <c r="S72" s="827"/>
      <c r="T72" s="827"/>
      <c r="U72" s="827"/>
      <c r="V72" s="827"/>
      <c r="W72" s="827"/>
      <c r="X72" s="827"/>
      <c r="Y72" s="827"/>
      <c r="Z72" s="827"/>
      <c r="AA72" s="827"/>
      <c r="AB72" s="827"/>
      <c r="AC72" s="827"/>
      <c r="AD72" s="827"/>
      <c r="AE72" s="827"/>
      <c r="AF72" s="827"/>
      <c r="AG72" s="827"/>
      <c r="AH72" s="827"/>
      <c r="AI72" s="827"/>
      <c r="AJ72" s="827"/>
      <c r="AK72" s="827"/>
      <c r="AL72" s="827"/>
      <c r="AM72" s="827"/>
      <c r="AN72" s="827"/>
      <c r="AO72" s="827"/>
      <c r="AP72" s="827"/>
      <c r="AQ72" s="827"/>
      <c r="AR72" s="827"/>
      <c r="AS72" s="827"/>
      <c r="AT72" s="827"/>
      <c r="AU72" s="827"/>
      <c r="AV72" s="827"/>
      <c r="AW72" s="827"/>
      <c r="AX72" s="827"/>
      <c r="AY72" s="827"/>
      <c r="AZ72" s="827"/>
      <c r="BA72" s="827"/>
      <c r="BB72" s="827"/>
      <c r="BC72" s="827"/>
      <c r="BD72" s="827"/>
      <c r="BE72" s="827"/>
      <c r="BF72" s="827"/>
      <c r="BG72" s="827"/>
      <c r="BH72" s="827"/>
    </row>
    <row r="73" spans="2:60" x14ac:dyDescent="0.2">
      <c r="B73" s="827" t="s">
        <v>680</v>
      </c>
      <c r="C73" s="827"/>
      <c r="D73" s="827"/>
      <c r="E73" s="827"/>
      <c r="F73" s="827"/>
      <c r="G73" s="827"/>
      <c r="H73" s="827"/>
      <c r="I73" s="827"/>
      <c r="J73" s="827"/>
      <c r="K73" s="827"/>
      <c r="L73" s="827"/>
      <c r="M73" s="827"/>
      <c r="N73" s="827"/>
      <c r="O73" s="827"/>
      <c r="P73" s="827"/>
      <c r="Q73" s="827"/>
      <c r="R73" s="827"/>
      <c r="S73" s="827"/>
      <c r="T73" s="827"/>
      <c r="U73" s="827"/>
      <c r="V73" s="827"/>
      <c r="W73" s="827"/>
      <c r="X73" s="827"/>
      <c r="Y73" s="827"/>
      <c r="Z73" s="827"/>
      <c r="AA73" s="827"/>
      <c r="AB73" s="827"/>
      <c r="AC73" s="827"/>
      <c r="AD73" s="827"/>
      <c r="AE73" s="827"/>
      <c r="AF73" s="827"/>
      <c r="AG73" s="827"/>
      <c r="AH73" s="827"/>
      <c r="AI73" s="827"/>
      <c r="AJ73" s="827"/>
      <c r="AK73" s="827"/>
      <c r="AL73" s="827"/>
      <c r="AM73" s="827"/>
      <c r="AN73" s="827"/>
      <c r="AO73" s="827"/>
      <c r="AP73" s="827"/>
      <c r="AQ73" s="827"/>
      <c r="AR73" s="827"/>
      <c r="AS73" s="827"/>
      <c r="AT73" s="827"/>
      <c r="AU73" s="827"/>
      <c r="AV73" s="827"/>
      <c r="AW73" s="827"/>
      <c r="AX73" s="827"/>
      <c r="AY73" s="827"/>
      <c r="AZ73" s="827"/>
      <c r="BA73" s="827"/>
      <c r="BB73" s="827"/>
      <c r="BC73" s="827"/>
      <c r="BD73" s="827"/>
      <c r="BE73" s="827"/>
      <c r="BF73" s="827"/>
      <c r="BG73" s="827"/>
      <c r="BH73" s="827"/>
    </row>
    <row r="74" spans="2:60" x14ac:dyDescent="0.2">
      <c r="B74" s="827" t="s">
        <v>681</v>
      </c>
      <c r="C74" s="827"/>
      <c r="D74" s="827"/>
      <c r="E74" s="827"/>
      <c r="F74" s="827"/>
      <c r="G74" s="827"/>
      <c r="H74" s="827"/>
      <c r="I74" s="827"/>
      <c r="J74" s="827"/>
      <c r="K74" s="827"/>
      <c r="L74" s="827"/>
      <c r="M74" s="827"/>
      <c r="N74" s="827"/>
      <c r="O74" s="827"/>
      <c r="P74" s="827"/>
      <c r="Q74" s="827"/>
      <c r="R74" s="827"/>
      <c r="S74" s="827"/>
      <c r="T74" s="827"/>
      <c r="U74" s="827"/>
      <c r="V74" s="827"/>
      <c r="W74" s="827"/>
      <c r="X74" s="827"/>
      <c r="Y74" s="827"/>
      <c r="Z74" s="827"/>
      <c r="AA74" s="827"/>
      <c r="AB74" s="827"/>
      <c r="AC74" s="827"/>
      <c r="AD74" s="827"/>
      <c r="AE74" s="827"/>
      <c r="AF74" s="827"/>
      <c r="AG74" s="827"/>
      <c r="AH74" s="827"/>
      <c r="AI74" s="827"/>
      <c r="AJ74" s="827"/>
      <c r="AK74" s="827"/>
      <c r="AL74" s="827"/>
      <c r="AM74" s="827"/>
      <c r="AN74" s="827"/>
      <c r="AO74" s="827"/>
      <c r="AP74" s="827"/>
      <c r="AQ74" s="827"/>
      <c r="AR74" s="827"/>
      <c r="AS74" s="827"/>
      <c r="AT74" s="827"/>
      <c r="AU74" s="827"/>
      <c r="AV74" s="827"/>
      <c r="AW74" s="827"/>
      <c r="AX74" s="827"/>
      <c r="AY74" s="827"/>
      <c r="AZ74" s="827"/>
      <c r="BA74" s="827"/>
      <c r="BB74" s="827"/>
      <c r="BC74" s="827"/>
      <c r="BD74" s="827"/>
      <c r="BE74" s="827"/>
      <c r="BF74" s="827"/>
      <c r="BG74" s="827"/>
      <c r="BH74" s="827"/>
    </row>
    <row r="75" spans="2:60" x14ac:dyDescent="0.2">
      <c r="B75" s="827" t="s">
        <v>682</v>
      </c>
      <c r="C75" s="827"/>
      <c r="D75" s="827"/>
      <c r="E75" s="827"/>
      <c r="F75" s="827"/>
      <c r="G75" s="827"/>
      <c r="H75" s="827"/>
      <c r="I75" s="827"/>
      <c r="J75" s="827"/>
      <c r="K75" s="827"/>
      <c r="L75" s="827"/>
      <c r="M75" s="827"/>
      <c r="N75" s="827"/>
      <c r="O75" s="827"/>
      <c r="P75" s="827"/>
      <c r="Q75" s="827"/>
      <c r="R75" s="827"/>
      <c r="S75" s="827"/>
      <c r="T75" s="827"/>
      <c r="U75" s="827"/>
      <c r="V75" s="827"/>
      <c r="W75" s="827"/>
      <c r="X75" s="827"/>
      <c r="Y75" s="827"/>
      <c r="Z75" s="827"/>
      <c r="AA75" s="827"/>
      <c r="AB75" s="827"/>
      <c r="AC75" s="827"/>
      <c r="AD75" s="827"/>
      <c r="AE75" s="827"/>
      <c r="AF75" s="827"/>
      <c r="AG75" s="827"/>
      <c r="AH75" s="827"/>
      <c r="AI75" s="827"/>
      <c r="AJ75" s="827"/>
      <c r="AK75" s="827"/>
      <c r="AL75" s="827"/>
      <c r="AM75" s="827"/>
      <c r="AN75" s="827"/>
      <c r="AO75" s="827"/>
      <c r="AP75" s="827"/>
      <c r="AQ75" s="827"/>
      <c r="AR75" s="827"/>
      <c r="AS75" s="827"/>
      <c r="AT75" s="827"/>
      <c r="AU75" s="827"/>
      <c r="AV75" s="827"/>
      <c r="AW75" s="827"/>
      <c r="AX75" s="827"/>
      <c r="AY75" s="827"/>
      <c r="AZ75" s="827"/>
      <c r="BA75" s="827"/>
      <c r="BB75" s="827"/>
      <c r="BC75" s="827"/>
      <c r="BD75" s="827"/>
      <c r="BE75" s="827"/>
      <c r="BF75" s="827"/>
      <c r="BG75" s="827"/>
      <c r="BH75" s="827"/>
    </row>
    <row r="76" spans="2:60" x14ac:dyDescent="0.2">
      <c r="B76" s="827" t="s">
        <v>683</v>
      </c>
      <c r="C76" s="827"/>
      <c r="D76" s="827"/>
      <c r="E76" s="827"/>
      <c r="F76" s="827"/>
      <c r="G76" s="827"/>
      <c r="H76" s="827"/>
      <c r="I76" s="827"/>
      <c r="J76" s="827"/>
      <c r="K76" s="827"/>
      <c r="L76" s="827"/>
      <c r="M76" s="827"/>
      <c r="N76" s="827"/>
      <c r="O76" s="827"/>
      <c r="P76" s="827"/>
      <c r="Q76" s="827"/>
      <c r="R76" s="827"/>
      <c r="S76" s="827"/>
      <c r="T76" s="827"/>
      <c r="U76" s="827"/>
      <c r="V76" s="827"/>
      <c r="W76" s="827"/>
      <c r="X76" s="827"/>
      <c r="Y76" s="827"/>
      <c r="Z76" s="827"/>
      <c r="AA76" s="827"/>
      <c r="AB76" s="827"/>
      <c r="AC76" s="827"/>
      <c r="AD76" s="827"/>
      <c r="AE76" s="827"/>
      <c r="AF76" s="827"/>
      <c r="AG76" s="827"/>
      <c r="AH76" s="827"/>
      <c r="AI76" s="827"/>
      <c r="AJ76" s="827"/>
      <c r="AK76" s="827"/>
      <c r="AL76" s="827"/>
      <c r="AM76" s="827"/>
      <c r="AN76" s="827"/>
      <c r="AO76" s="827"/>
      <c r="AP76" s="827"/>
      <c r="AQ76" s="827"/>
      <c r="AR76" s="827"/>
      <c r="AS76" s="827"/>
      <c r="AT76" s="827"/>
      <c r="AU76" s="827"/>
      <c r="AV76" s="827"/>
      <c r="AW76" s="827"/>
      <c r="AX76" s="827"/>
      <c r="AY76" s="827"/>
      <c r="AZ76" s="827"/>
      <c r="BA76" s="827"/>
      <c r="BB76" s="827"/>
      <c r="BC76" s="827"/>
      <c r="BD76" s="827"/>
      <c r="BE76" s="827"/>
      <c r="BF76" s="827"/>
      <c r="BG76" s="827"/>
      <c r="BH76" s="827"/>
    </row>
    <row r="77" spans="2:60" x14ac:dyDescent="0.2">
      <c r="B77" s="827" t="s">
        <v>684</v>
      </c>
      <c r="C77" s="827"/>
      <c r="D77" s="827"/>
      <c r="E77" s="827"/>
      <c r="F77" s="827"/>
      <c r="G77" s="827"/>
      <c r="H77" s="827"/>
      <c r="I77" s="827"/>
      <c r="J77" s="827"/>
      <c r="K77" s="827"/>
      <c r="L77" s="827"/>
      <c r="M77" s="827"/>
      <c r="N77" s="827"/>
      <c r="O77" s="827"/>
      <c r="P77" s="827"/>
      <c r="Q77" s="827"/>
      <c r="R77" s="827"/>
      <c r="S77" s="827"/>
      <c r="T77" s="827"/>
      <c r="U77" s="827"/>
      <c r="V77" s="827"/>
      <c r="W77" s="827"/>
      <c r="X77" s="827"/>
      <c r="Y77" s="827"/>
      <c r="Z77" s="827"/>
      <c r="AA77" s="827"/>
      <c r="AB77" s="827"/>
      <c r="AC77" s="827"/>
      <c r="AD77" s="827"/>
      <c r="AE77" s="827"/>
      <c r="AF77" s="827"/>
      <c r="AG77" s="827"/>
      <c r="AH77" s="827"/>
      <c r="AI77" s="827"/>
      <c r="AJ77" s="827"/>
      <c r="AK77" s="827"/>
      <c r="AL77" s="827"/>
      <c r="AM77" s="827"/>
      <c r="AN77" s="827"/>
      <c r="AO77" s="827"/>
      <c r="AP77" s="827"/>
      <c r="AQ77" s="827"/>
      <c r="AR77" s="827"/>
      <c r="AS77" s="827"/>
      <c r="AT77" s="827"/>
      <c r="AU77" s="827"/>
      <c r="AV77" s="827"/>
      <c r="AW77" s="827"/>
      <c r="AX77" s="827"/>
      <c r="AY77" s="827"/>
      <c r="AZ77" s="827"/>
      <c r="BA77" s="827"/>
      <c r="BB77" s="827"/>
      <c r="BC77" s="827"/>
      <c r="BD77" s="827"/>
      <c r="BE77" s="827"/>
      <c r="BF77" s="827"/>
      <c r="BG77" s="827"/>
      <c r="BH77" s="827"/>
    </row>
    <row r="78" spans="2:60" x14ac:dyDescent="0.2">
      <c r="B78" s="833" t="s">
        <v>573</v>
      </c>
      <c r="C78" s="833"/>
      <c r="D78" s="833"/>
      <c r="E78" s="833"/>
      <c r="F78" s="833"/>
      <c r="G78" s="833"/>
      <c r="H78" s="833"/>
      <c r="I78" s="833"/>
      <c r="J78" s="833"/>
      <c r="K78" s="833"/>
      <c r="L78" s="833"/>
      <c r="M78" s="833"/>
      <c r="N78" s="833"/>
      <c r="O78" s="833"/>
      <c r="P78" s="833"/>
      <c r="Q78" s="833"/>
      <c r="R78" s="833"/>
      <c r="S78" s="833"/>
      <c r="T78" s="833"/>
      <c r="U78" s="833"/>
      <c r="V78" s="833"/>
      <c r="W78" s="833"/>
      <c r="X78" s="833"/>
      <c r="Y78" s="833"/>
      <c r="Z78" s="833"/>
      <c r="AA78" s="833"/>
      <c r="AB78" s="833"/>
      <c r="AC78" s="833"/>
      <c r="AD78" s="833"/>
      <c r="AE78" s="833"/>
      <c r="AF78" s="833"/>
      <c r="AG78" s="833"/>
      <c r="AH78" s="833"/>
      <c r="AI78" s="833"/>
      <c r="AJ78" s="833"/>
      <c r="AK78" s="833"/>
      <c r="AL78" s="833"/>
      <c r="AM78" s="833"/>
      <c r="AN78" s="833"/>
      <c r="AO78" s="833"/>
      <c r="AP78" s="833"/>
      <c r="AQ78" s="833"/>
      <c r="AR78" s="833"/>
      <c r="AS78" s="833"/>
      <c r="AT78" s="833"/>
      <c r="AU78" s="833"/>
      <c r="AV78" s="833"/>
      <c r="AW78" s="833"/>
      <c r="AX78" s="833"/>
      <c r="AY78" s="833"/>
      <c r="AZ78" s="833"/>
      <c r="BA78" s="833"/>
      <c r="BB78" s="833"/>
      <c r="BC78" s="833"/>
      <c r="BD78" s="833"/>
      <c r="BE78" s="833"/>
      <c r="BF78" s="833"/>
      <c r="BG78" s="833"/>
      <c r="BH78" s="833"/>
    </row>
    <row r="79" spans="2:60" x14ac:dyDescent="0.2">
      <c r="B79" s="827" t="s">
        <v>685</v>
      </c>
      <c r="C79" s="827"/>
      <c r="D79" s="827"/>
      <c r="E79" s="827"/>
      <c r="F79" s="827"/>
      <c r="G79" s="827"/>
      <c r="H79" s="827"/>
      <c r="I79" s="827"/>
      <c r="J79" s="827"/>
      <c r="K79" s="827"/>
      <c r="L79" s="827"/>
      <c r="M79" s="827"/>
      <c r="N79" s="827"/>
      <c r="O79" s="827"/>
      <c r="P79" s="827"/>
      <c r="Q79" s="827"/>
      <c r="R79" s="827"/>
      <c r="S79" s="827"/>
      <c r="T79" s="827"/>
      <c r="U79" s="827"/>
      <c r="V79" s="827"/>
      <c r="W79" s="827"/>
      <c r="X79" s="827"/>
      <c r="Y79" s="827"/>
      <c r="Z79" s="827"/>
      <c r="AA79" s="827"/>
      <c r="AB79" s="827"/>
      <c r="AC79" s="827"/>
      <c r="AD79" s="827"/>
      <c r="AE79" s="827"/>
      <c r="AF79" s="827"/>
      <c r="AG79" s="827"/>
      <c r="AH79" s="827"/>
      <c r="AI79" s="827"/>
      <c r="AJ79" s="827"/>
      <c r="AK79" s="827"/>
      <c r="AL79" s="827"/>
      <c r="AM79" s="827"/>
      <c r="AN79" s="827"/>
      <c r="AO79" s="827"/>
      <c r="AP79" s="827"/>
      <c r="AQ79" s="827"/>
      <c r="AR79" s="827"/>
      <c r="AS79" s="827"/>
      <c r="AT79" s="827"/>
      <c r="AU79" s="827"/>
      <c r="AV79" s="827"/>
      <c r="AW79" s="827"/>
      <c r="AX79" s="827"/>
      <c r="AY79" s="827"/>
      <c r="AZ79" s="827"/>
      <c r="BA79" s="827"/>
      <c r="BB79" s="827"/>
      <c r="BC79" s="827"/>
      <c r="BD79" s="827"/>
      <c r="BE79" s="827"/>
      <c r="BF79" s="827"/>
      <c r="BG79" s="827"/>
      <c r="BH79" s="827"/>
    </row>
    <row r="80" spans="2:60" x14ac:dyDescent="0.2">
      <c r="B80" s="827" t="s">
        <v>686</v>
      </c>
      <c r="C80" s="827"/>
      <c r="D80" s="827"/>
      <c r="E80" s="827"/>
      <c r="F80" s="827"/>
      <c r="G80" s="827"/>
      <c r="H80" s="827"/>
      <c r="I80" s="827"/>
      <c r="J80" s="827"/>
      <c r="K80" s="827"/>
      <c r="L80" s="827"/>
      <c r="M80" s="827"/>
      <c r="N80" s="827"/>
      <c r="O80" s="827"/>
      <c r="P80" s="827"/>
      <c r="Q80" s="827"/>
      <c r="R80" s="827"/>
      <c r="S80" s="827"/>
      <c r="T80" s="827"/>
      <c r="U80" s="827"/>
      <c r="V80" s="827"/>
      <c r="W80" s="827"/>
      <c r="X80" s="827"/>
      <c r="Y80" s="827"/>
      <c r="Z80" s="827"/>
      <c r="AA80" s="827"/>
      <c r="AB80" s="827"/>
      <c r="AC80" s="827"/>
      <c r="AD80" s="827"/>
      <c r="AE80" s="827"/>
      <c r="AF80" s="827"/>
      <c r="AG80" s="827"/>
      <c r="AH80" s="827"/>
      <c r="AI80" s="827"/>
      <c r="AJ80" s="827"/>
      <c r="AK80" s="827"/>
      <c r="AL80" s="827"/>
      <c r="AM80" s="827"/>
      <c r="AN80" s="827"/>
      <c r="AO80" s="827"/>
      <c r="AP80" s="827"/>
      <c r="AQ80" s="827"/>
      <c r="AR80" s="827"/>
      <c r="AS80" s="827"/>
      <c r="AT80" s="827"/>
      <c r="AU80" s="827"/>
      <c r="AV80" s="827"/>
      <c r="AW80" s="827"/>
      <c r="AX80" s="827"/>
      <c r="AY80" s="827"/>
      <c r="AZ80" s="827"/>
      <c r="BA80" s="827"/>
      <c r="BB80" s="827"/>
      <c r="BC80" s="827"/>
      <c r="BD80" s="827"/>
      <c r="BE80" s="827"/>
      <c r="BF80" s="827"/>
      <c r="BG80" s="827"/>
      <c r="BH80" s="827"/>
    </row>
    <row r="81" spans="2:60" x14ac:dyDescent="0.2">
      <c r="B81" s="827" t="s">
        <v>687</v>
      </c>
      <c r="C81" s="827"/>
      <c r="D81" s="827"/>
      <c r="E81" s="827"/>
      <c r="F81" s="827"/>
      <c r="G81" s="827"/>
      <c r="H81" s="827"/>
      <c r="I81" s="827"/>
      <c r="J81" s="827"/>
      <c r="K81" s="827"/>
      <c r="L81" s="827"/>
      <c r="M81" s="827"/>
      <c r="N81" s="827"/>
      <c r="O81" s="827"/>
      <c r="P81" s="827"/>
      <c r="Q81" s="827"/>
      <c r="R81" s="827"/>
      <c r="S81" s="827"/>
      <c r="T81" s="827"/>
      <c r="U81" s="827"/>
      <c r="V81" s="827"/>
      <c r="W81" s="827"/>
      <c r="X81" s="827"/>
      <c r="Y81" s="827"/>
      <c r="Z81" s="827"/>
      <c r="AA81" s="827"/>
      <c r="AB81" s="827"/>
      <c r="AC81" s="827"/>
      <c r="AD81" s="827"/>
      <c r="AE81" s="827"/>
      <c r="AF81" s="827"/>
      <c r="AG81" s="827"/>
      <c r="AH81" s="827"/>
      <c r="AI81" s="827"/>
      <c r="AJ81" s="827"/>
      <c r="AK81" s="827"/>
      <c r="AL81" s="827"/>
      <c r="AM81" s="827"/>
      <c r="AN81" s="827"/>
      <c r="AO81" s="827"/>
      <c r="AP81" s="827"/>
      <c r="AQ81" s="827"/>
      <c r="AR81" s="827"/>
      <c r="AS81" s="827"/>
      <c r="AT81" s="827"/>
      <c r="AU81" s="827"/>
      <c r="AV81" s="827"/>
      <c r="AW81" s="827"/>
      <c r="AX81" s="827"/>
      <c r="AY81" s="827"/>
      <c r="AZ81" s="827"/>
      <c r="BA81" s="827"/>
      <c r="BB81" s="827"/>
      <c r="BC81" s="827"/>
      <c r="BD81" s="827"/>
      <c r="BE81" s="827"/>
      <c r="BF81" s="827"/>
      <c r="BG81" s="827"/>
      <c r="BH81" s="827"/>
    </row>
    <row r="82" spans="2:60" x14ac:dyDescent="0.2">
      <c r="B82" s="827" t="s">
        <v>688</v>
      </c>
      <c r="C82" s="827"/>
      <c r="D82" s="827"/>
      <c r="E82" s="827"/>
      <c r="F82" s="827"/>
      <c r="G82" s="827"/>
      <c r="H82" s="827"/>
      <c r="I82" s="827"/>
      <c r="J82" s="827"/>
      <c r="K82" s="827"/>
      <c r="L82" s="827"/>
      <c r="M82" s="827"/>
      <c r="N82" s="827"/>
      <c r="O82" s="827"/>
      <c r="P82" s="827"/>
      <c r="Q82" s="827"/>
      <c r="R82" s="827"/>
      <c r="S82" s="827"/>
      <c r="T82" s="827"/>
      <c r="U82" s="827"/>
      <c r="V82" s="827"/>
      <c r="W82" s="827"/>
      <c r="X82" s="827"/>
      <c r="Y82" s="827"/>
      <c r="Z82" s="827"/>
      <c r="AA82" s="827"/>
      <c r="AB82" s="827"/>
      <c r="AC82" s="827"/>
      <c r="AD82" s="827"/>
      <c r="AE82" s="827"/>
      <c r="AF82" s="827"/>
      <c r="AG82" s="827"/>
      <c r="AH82" s="827"/>
      <c r="AI82" s="827"/>
      <c r="AJ82" s="827"/>
      <c r="AK82" s="827"/>
      <c r="AL82" s="827"/>
      <c r="AM82" s="827"/>
      <c r="AN82" s="827"/>
      <c r="AO82" s="827"/>
      <c r="AP82" s="827"/>
      <c r="AQ82" s="827"/>
      <c r="AR82" s="827"/>
      <c r="AS82" s="827"/>
      <c r="AT82" s="827"/>
      <c r="AU82" s="827"/>
      <c r="AV82" s="827"/>
      <c r="AW82" s="827"/>
      <c r="AX82" s="827"/>
      <c r="AY82" s="827"/>
      <c r="AZ82" s="827"/>
      <c r="BA82" s="827"/>
      <c r="BB82" s="827"/>
      <c r="BC82" s="827"/>
      <c r="BD82" s="827"/>
      <c r="BE82" s="827"/>
      <c r="BF82" s="827"/>
      <c r="BG82" s="827"/>
      <c r="BH82" s="827"/>
    </row>
    <row r="83" spans="2:60" x14ac:dyDescent="0.2">
      <c r="B83" s="827" t="s">
        <v>689</v>
      </c>
      <c r="C83" s="827"/>
      <c r="D83" s="827"/>
      <c r="E83" s="827"/>
      <c r="F83" s="827"/>
      <c r="G83" s="827"/>
      <c r="H83" s="827"/>
      <c r="I83" s="827"/>
      <c r="J83" s="827"/>
      <c r="K83" s="827"/>
      <c r="L83" s="827"/>
      <c r="M83" s="827"/>
      <c r="N83" s="827"/>
      <c r="O83" s="827"/>
      <c r="P83" s="827"/>
      <c r="Q83" s="827"/>
      <c r="R83" s="827"/>
      <c r="S83" s="827"/>
      <c r="T83" s="827"/>
      <c r="U83" s="827"/>
      <c r="V83" s="827"/>
      <c r="W83" s="827"/>
      <c r="X83" s="827"/>
      <c r="Y83" s="827"/>
      <c r="Z83" s="827"/>
      <c r="AA83" s="827"/>
      <c r="AB83" s="827"/>
      <c r="AC83" s="827"/>
      <c r="AD83" s="827"/>
      <c r="AE83" s="827"/>
      <c r="AF83" s="827"/>
      <c r="AG83" s="827"/>
      <c r="AH83" s="827"/>
      <c r="AI83" s="827"/>
      <c r="AJ83" s="827"/>
      <c r="AK83" s="827"/>
      <c r="AL83" s="827"/>
      <c r="AM83" s="827"/>
      <c r="AN83" s="827"/>
      <c r="AO83" s="827"/>
      <c r="AP83" s="827"/>
      <c r="AQ83" s="827"/>
      <c r="AR83" s="827"/>
      <c r="AS83" s="827"/>
      <c r="AT83" s="827"/>
      <c r="AU83" s="827"/>
      <c r="AV83" s="827"/>
      <c r="AW83" s="827"/>
      <c r="AX83" s="827"/>
      <c r="AY83" s="827"/>
      <c r="AZ83" s="827"/>
      <c r="BA83" s="827"/>
      <c r="BB83" s="827"/>
      <c r="BC83" s="827"/>
      <c r="BD83" s="827"/>
      <c r="BE83" s="827"/>
      <c r="BF83" s="827"/>
      <c r="BG83" s="827"/>
      <c r="BH83" s="827"/>
    </row>
    <row r="84" spans="2:60" x14ac:dyDescent="0.2">
      <c r="B84" s="827" t="s">
        <v>690</v>
      </c>
      <c r="C84" s="827"/>
      <c r="D84" s="827"/>
      <c r="E84" s="827"/>
      <c r="F84" s="827"/>
      <c r="G84" s="827"/>
      <c r="H84" s="827"/>
      <c r="I84" s="827"/>
      <c r="J84" s="827"/>
      <c r="K84" s="827"/>
      <c r="L84" s="827"/>
      <c r="M84" s="827"/>
      <c r="N84" s="827"/>
      <c r="O84" s="827"/>
      <c r="P84" s="827"/>
      <c r="Q84" s="827"/>
      <c r="R84" s="827"/>
      <c r="S84" s="827"/>
      <c r="T84" s="827"/>
      <c r="U84" s="827"/>
      <c r="V84" s="827"/>
      <c r="W84" s="827"/>
      <c r="X84" s="827"/>
      <c r="Y84" s="827"/>
      <c r="Z84" s="827"/>
      <c r="AA84" s="827"/>
      <c r="AB84" s="827"/>
      <c r="AC84" s="827"/>
      <c r="AD84" s="827"/>
      <c r="AE84" s="827"/>
      <c r="AF84" s="827"/>
      <c r="AG84" s="827"/>
      <c r="AH84" s="827"/>
      <c r="AI84" s="827"/>
      <c r="AJ84" s="827"/>
      <c r="AK84" s="827"/>
      <c r="AL84" s="827"/>
      <c r="AM84" s="827"/>
      <c r="AN84" s="827"/>
      <c r="AO84" s="827"/>
      <c r="AP84" s="827"/>
      <c r="AQ84" s="827"/>
      <c r="AR84" s="827"/>
      <c r="AS84" s="827"/>
      <c r="AT84" s="827"/>
      <c r="AU84" s="827"/>
      <c r="AV84" s="827"/>
      <c r="AW84" s="827"/>
      <c r="AX84" s="827"/>
      <c r="AY84" s="827"/>
      <c r="AZ84" s="827"/>
      <c r="BA84" s="827"/>
      <c r="BB84" s="827"/>
      <c r="BC84" s="827"/>
      <c r="BD84" s="827"/>
      <c r="BE84" s="827"/>
      <c r="BF84" s="827"/>
      <c r="BG84" s="827"/>
      <c r="BH84" s="827"/>
    </row>
    <row r="85" spans="2:60" x14ac:dyDescent="0.2">
      <c r="B85" s="827" t="s">
        <v>691</v>
      </c>
      <c r="C85" s="827"/>
      <c r="D85" s="827"/>
      <c r="E85" s="827"/>
      <c r="F85" s="827"/>
      <c r="G85" s="827"/>
      <c r="H85" s="827"/>
      <c r="I85" s="827"/>
      <c r="J85" s="827"/>
      <c r="K85" s="827"/>
      <c r="L85" s="827"/>
      <c r="M85" s="827"/>
      <c r="N85" s="827"/>
      <c r="O85" s="827"/>
      <c r="P85" s="827"/>
      <c r="Q85" s="827"/>
      <c r="R85" s="827"/>
      <c r="S85" s="827"/>
      <c r="T85" s="827"/>
      <c r="U85" s="827"/>
      <c r="V85" s="827"/>
      <c r="W85" s="827"/>
      <c r="X85" s="827"/>
      <c r="Y85" s="827"/>
      <c r="Z85" s="827"/>
      <c r="AA85" s="827"/>
      <c r="AB85" s="827"/>
      <c r="AC85" s="827"/>
      <c r="AD85" s="827"/>
      <c r="AE85" s="827"/>
      <c r="AF85" s="827"/>
      <c r="AG85" s="827"/>
      <c r="AH85" s="827"/>
      <c r="AI85" s="827"/>
      <c r="AJ85" s="827"/>
      <c r="AK85" s="827"/>
      <c r="AL85" s="827"/>
      <c r="AM85" s="827"/>
      <c r="AN85" s="827"/>
      <c r="AO85" s="827"/>
      <c r="AP85" s="827"/>
      <c r="AQ85" s="827"/>
      <c r="AR85" s="827"/>
      <c r="AS85" s="827"/>
      <c r="AT85" s="827"/>
      <c r="AU85" s="827"/>
      <c r="AV85" s="827"/>
      <c r="AW85" s="827"/>
      <c r="AX85" s="827"/>
      <c r="AY85" s="827"/>
      <c r="AZ85" s="827"/>
      <c r="BA85" s="827"/>
      <c r="BB85" s="827"/>
      <c r="BC85" s="827"/>
      <c r="BD85" s="827"/>
      <c r="BE85" s="827"/>
      <c r="BF85" s="827"/>
      <c r="BG85" s="827"/>
      <c r="BH85" s="827"/>
    </row>
    <row r="86" spans="2:60" x14ac:dyDescent="0.2">
      <c r="B86" s="827" t="s">
        <v>692</v>
      </c>
      <c r="C86" s="827"/>
      <c r="D86" s="827"/>
      <c r="E86" s="827"/>
      <c r="F86" s="827"/>
      <c r="G86" s="827"/>
      <c r="H86" s="827"/>
      <c r="I86" s="827"/>
      <c r="J86" s="827"/>
      <c r="K86" s="827"/>
      <c r="L86" s="827"/>
      <c r="M86" s="827"/>
      <c r="N86" s="827"/>
      <c r="O86" s="827"/>
      <c r="P86" s="827"/>
      <c r="Q86" s="827"/>
      <c r="R86" s="827"/>
      <c r="S86" s="827"/>
      <c r="T86" s="827"/>
      <c r="U86" s="827"/>
      <c r="V86" s="827"/>
      <c r="W86" s="827"/>
      <c r="X86" s="827"/>
      <c r="Y86" s="827"/>
      <c r="Z86" s="827"/>
      <c r="AA86" s="827"/>
      <c r="AB86" s="827"/>
      <c r="AC86" s="827"/>
      <c r="AD86" s="827"/>
      <c r="AE86" s="827"/>
      <c r="AF86" s="827"/>
      <c r="AG86" s="827"/>
      <c r="AH86" s="827"/>
      <c r="AI86" s="827"/>
      <c r="AJ86" s="827"/>
      <c r="AK86" s="827"/>
      <c r="AL86" s="827"/>
      <c r="AM86" s="827"/>
      <c r="AN86" s="827"/>
      <c r="AO86" s="827"/>
      <c r="AP86" s="827"/>
      <c r="AQ86" s="827"/>
      <c r="AR86" s="827"/>
      <c r="AS86" s="827"/>
      <c r="AT86" s="827"/>
      <c r="AU86" s="827"/>
      <c r="AV86" s="827"/>
      <c r="AW86" s="827"/>
      <c r="AX86" s="827"/>
      <c r="AY86" s="827"/>
      <c r="AZ86" s="827"/>
      <c r="BA86" s="827"/>
      <c r="BB86" s="827"/>
      <c r="BC86" s="827"/>
      <c r="BD86" s="827"/>
      <c r="BE86" s="827"/>
      <c r="BF86" s="827"/>
      <c r="BG86" s="827"/>
      <c r="BH86" s="827"/>
    </row>
    <row r="87" spans="2:60" x14ac:dyDescent="0.2">
      <c r="B87" s="827" t="s">
        <v>693</v>
      </c>
      <c r="C87" s="827"/>
      <c r="D87" s="827"/>
      <c r="E87" s="827"/>
      <c r="F87" s="827"/>
      <c r="G87" s="827"/>
      <c r="H87" s="827"/>
      <c r="I87" s="827"/>
      <c r="J87" s="827"/>
      <c r="K87" s="827"/>
      <c r="L87" s="827"/>
      <c r="M87" s="827"/>
      <c r="N87" s="827"/>
      <c r="O87" s="827"/>
      <c r="P87" s="827"/>
      <c r="Q87" s="827"/>
      <c r="R87" s="827"/>
      <c r="S87" s="827"/>
      <c r="T87" s="827"/>
      <c r="U87" s="827"/>
      <c r="V87" s="827"/>
      <c r="W87" s="827"/>
      <c r="X87" s="827"/>
      <c r="Y87" s="827"/>
      <c r="Z87" s="827"/>
      <c r="AA87" s="827"/>
      <c r="AB87" s="827"/>
      <c r="AC87" s="827"/>
      <c r="AD87" s="827"/>
      <c r="AE87" s="827"/>
      <c r="AF87" s="827"/>
      <c r="AG87" s="827"/>
      <c r="AH87" s="827"/>
      <c r="AI87" s="827"/>
      <c r="AJ87" s="827"/>
      <c r="AK87" s="827"/>
      <c r="AL87" s="827"/>
      <c r="AM87" s="827"/>
      <c r="AN87" s="827"/>
      <c r="AO87" s="827"/>
      <c r="AP87" s="827"/>
      <c r="AQ87" s="827"/>
      <c r="AR87" s="827"/>
      <c r="AS87" s="827"/>
      <c r="AT87" s="827"/>
      <c r="AU87" s="827"/>
      <c r="AV87" s="827"/>
      <c r="AW87" s="827"/>
      <c r="AX87" s="827"/>
      <c r="AY87" s="827"/>
      <c r="AZ87" s="827"/>
      <c r="BA87" s="827"/>
      <c r="BB87" s="827"/>
      <c r="BC87" s="827"/>
      <c r="BD87" s="827"/>
      <c r="BE87" s="827"/>
      <c r="BF87" s="827"/>
      <c r="BG87" s="827"/>
      <c r="BH87" s="827"/>
    </row>
    <row r="88" spans="2:60" x14ac:dyDescent="0.2">
      <c r="B88" s="827" t="s">
        <v>694</v>
      </c>
      <c r="C88" s="827"/>
      <c r="D88" s="827"/>
      <c r="E88" s="827"/>
      <c r="F88" s="827"/>
      <c r="G88" s="827"/>
      <c r="H88" s="827"/>
      <c r="I88" s="827"/>
      <c r="J88" s="827"/>
      <c r="K88" s="827"/>
      <c r="L88" s="827"/>
      <c r="M88" s="827"/>
      <c r="N88" s="827"/>
      <c r="O88" s="827"/>
      <c r="P88" s="827"/>
      <c r="Q88" s="827"/>
      <c r="R88" s="827"/>
      <c r="S88" s="827"/>
      <c r="T88" s="827"/>
      <c r="U88" s="827"/>
      <c r="V88" s="827"/>
      <c r="W88" s="827"/>
      <c r="X88" s="827"/>
      <c r="Y88" s="827"/>
      <c r="Z88" s="827"/>
      <c r="AA88" s="827"/>
      <c r="AB88" s="827"/>
      <c r="AC88" s="827"/>
      <c r="AD88" s="827"/>
      <c r="AE88" s="827"/>
      <c r="AF88" s="827"/>
      <c r="AG88" s="827"/>
      <c r="AH88" s="827"/>
      <c r="AI88" s="827"/>
      <c r="AJ88" s="827"/>
      <c r="AK88" s="827"/>
      <c r="AL88" s="827"/>
      <c r="AM88" s="827"/>
      <c r="AN88" s="827"/>
      <c r="AO88" s="827"/>
      <c r="AP88" s="827"/>
      <c r="AQ88" s="827"/>
      <c r="AR88" s="827"/>
      <c r="AS88" s="827"/>
      <c r="AT88" s="827"/>
      <c r="AU88" s="827"/>
      <c r="AV88" s="827"/>
      <c r="AW88" s="827"/>
      <c r="AX88" s="827"/>
      <c r="AY88" s="827"/>
      <c r="AZ88" s="827"/>
      <c r="BA88" s="827"/>
      <c r="BB88" s="827"/>
      <c r="BC88" s="827"/>
      <c r="BD88" s="827"/>
      <c r="BE88" s="827"/>
      <c r="BF88" s="827"/>
      <c r="BG88" s="827"/>
      <c r="BH88" s="827"/>
    </row>
    <row r="89" spans="2:60" x14ac:dyDescent="0.2">
      <c r="B89" s="827" t="s">
        <v>695</v>
      </c>
      <c r="C89" s="827"/>
      <c r="D89" s="827"/>
      <c r="E89" s="827"/>
      <c r="F89" s="827"/>
      <c r="G89" s="827"/>
      <c r="H89" s="827"/>
      <c r="I89" s="827"/>
      <c r="J89" s="827"/>
      <c r="K89" s="827"/>
      <c r="L89" s="827"/>
      <c r="M89" s="827"/>
      <c r="N89" s="827"/>
      <c r="O89" s="827"/>
      <c r="P89" s="827"/>
      <c r="Q89" s="827"/>
      <c r="R89" s="827"/>
      <c r="S89" s="827"/>
      <c r="T89" s="827"/>
      <c r="U89" s="827"/>
      <c r="V89" s="827"/>
      <c r="W89" s="827"/>
      <c r="X89" s="827"/>
      <c r="Y89" s="827"/>
      <c r="Z89" s="827"/>
      <c r="AA89" s="827"/>
      <c r="AB89" s="827"/>
      <c r="AC89" s="827"/>
      <c r="AD89" s="827"/>
      <c r="AE89" s="827"/>
      <c r="AF89" s="827"/>
      <c r="AG89" s="827"/>
      <c r="AH89" s="827"/>
      <c r="AI89" s="827"/>
      <c r="AJ89" s="827"/>
      <c r="AK89" s="827"/>
      <c r="AL89" s="827"/>
      <c r="AM89" s="827"/>
      <c r="AN89" s="827"/>
      <c r="AO89" s="827"/>
      <c r="AP89" s="827"/>
      <c r="AQ89" s="827"/>
      <c r="AR89" s="827"/>
      <c r="AS89" s="827"/>
      <c r="AT89" s="827"/>
      <c r="AU89" s="827"/>
      <c r="AV89" s="827"/>
      <c r="AW89" s="827"/>
      <c r="AX89" s="827"/>
      <c r="AY89" s="827"/>
      <c r="AZ89" s="827"/>
      <c r="BA89" s="827"/>
      <c r="BB89" s="827"/>
      <c r="BC89" s="827"/>
      <c r="BD89" s="827"/>
      <c r="BE89" s="827"/>
      <c r="BF89" s="827"/>
      <c r="BG89" s="827"/>
      <c r="BH89" s="827"/>
    </row>
    <row r="90" spans="2:60" x14ac:dyDescent="0.2">
      <c r="B90" s="827" t="s">
        <v>696</v>
      </c>
      <c r="C90" s="827"/>
      <c r="D90" s="827"/>
      <c r="E90" s="827"/>
      <c r="F90" s="827"/>
      <c r="G90" s="827"/>
      <c r="H90" s="827"/>
      <c r="I90" s="827"/>
      <c r="J90" s="827"/>
      <c r="K90" s="827"/>
      <c r="L90" s="827"/>
      <c r="M90" s="827"/>
      <c r="N90" s="827"/>
      <c r="O90" s="827"/>
      <c r="P90" s="827"/>
      <c r="Q90" s="827"/>
      <c r="R90" s="827"/>
      <c r="S90" s="827"/>
      <c r="T90" s="827"/>
      <c r="U90" s="827"/>
      <c r="V90" s="827"/>
      <c r="W90" s="827"/>
      <c r="X90" s="827"/>
      <c r="Y90" s="827"/>
      <c r="Z90" s="827"/>
      <c r="AA90" s="827"/>
      <c r="AB90" s="827"/>
      <c r="AC90" s="827"/>
      <c r="AD90" s="827"/>
      <c r="AE90" s="827"/>
      <c r="AF90" s="827"/>
      <c r="AG90" s="827"/>
      <c r="AH90" s="827"/>
      <c r="AI90" s="827"/>
      <c r="AJ90" s="827"/>
      <c r="AK90" s="827"/>
      <c r="AL90" s="827"/>
      <c r="AM90" s="827"/>
      <c r="AN90" s="827"/>
      <c r="AO90" s="827"/>
      <c r="AP90" s="827"/>
      <c r="AQ90" s="827"/>
      <c r="AR90" s="827"/>
      <c r="AS90" s="827"/>
      <c r="AT90" s="827"/>
      <c r="AU90" s="827"/>
      <c r="AV90" s="827"/>
      <c r="AW90" s="827"/>
      <c r="AX90" s="827"/>
      <c r="AY90" s="827"/>
      <c r="AZ90" s="827"/>
      <c r="BA90" s="827"/>
      <c r="BB90" s="827"/>
      <c r="BC90" s="827"/>
      <c r="BD90" s="827"/>
      <c r="BE90" s="827"/>
      <c r="BF90" s="827"/>
      <c r="BG90" s="827"/>
      <c r="BH90" s="827"/>
    </row>
    <row r="91" spans="2:60" ht="15" customHeight="1" x14ac:dyDescent="0.2">
      <c r="B91" s="834" t="s">
        <v>697</v>
      </c>
      <c r="C91" s="834"/>
      <c r="D91" s="834"/>
      <c r="E91" s="834"/>
      <c r="F91" s="834"/>
      <c r="G91" s="834"/>
      <c r="H91" s="834"/>
      <c r="I91" s="834"/>
      <c r="J91" s="834"/>
      <c r="K91" s="834"/>
      <c r="L91" s="834"/>
      <c r="M91" s="834"/>
      <c r="N91" s="834"/>
      <c r="O91" s="834"/>
      <c r="P91" s="834"/>
      <c r="Q91" s="834"/>
      <c r="R91" s="834"/>
      <c r="S91" s="834"/>
      <c r="T91" s="834"/>
      <c r="U91" s="834"/>
      <c r="V91" s="834"/>
      <c r="W91" s="834"/>
      <c r="X91" s="834"/>
      <c r="Y91" s="834"/>
      <c r="Z91" s="834"/>
      <c r="AA91" s="834"/>
      <c r="AB91" s="834"/>
      <c r="AC91" s="834"/>
      <c r="AD91" s="834"/>
      <c r="AE91" s="834"/>
      <c r="AF91" s="834"/>
      <c r="AG91" s="834"/>
      <c r="AH91" s="834"/>
      <c r="AI91" s="834"/>
      <c r="AJ91" s="834"/>
      <c r="AK91" s="834"/>
      <c r="AL91" s="834"/>
      <c r="AM91" s="834"/>
      <c r="AN91" s="834"/>
      <c r="AO91" s="834"/>
      <c r="AP91" s="834"/>
      <c r="AQ91" s="834"/>
      <c r="AR91" s="834"/>
      <c r="AS91" s="834"/>
      <c r="AT91" s="834"/>
      <c r="AU91" s="834"/>
      <c r="AV91" s="834"/>
      <c r="AW91" s="834"/>
      <c r="AX91" s="834"/>
      <c r="AY91" s="834"/>
      <c r="AZ91" s="834"/>
      <c r="BA91" s="834"/>
      <c r="BB91" s="834"/>
      <c r="BC91" s="834"/>
      <c r="BD91" s="834"/>
      <c r="BE91" s="834"/>
      <c r="BF91" s="834"/>
      <c r="BG91" s="834"/>
      <c r="BH91" s="834"/>
    </row>
    <row r="92" spans="2:60" x14ac:dyDescent="0.2">
      <c r="B92" s="827" t="s">
        <v>698</v>
      </c>
      <c r="C92" s="827"/>
      <c r="D92" s="827"/>
      <c r="E92" s="827"/>
      <c r="F92" s="827"/>
      <c r="G92" s="827"/>
      <c r="H92" s="827"/>
      <c r="I92" s="827"/>
      <c r="J92" s="827"/>
      <c r="K92" s="827"/>
      <c r="L92" s="827"/>
      <c r="M92" s="827"/>
      <c r="N92" s="827"/>
      <c r="O92" s="827"/>
      <c r="P92" s="827"/>
      <c r="Q92" s="827"/>
      <c r="R92" s="827"/>
      <c r="S92" s="827"/>
      <c r="T92" s="827"/>
      <c r="U92" s="827"/>
      <c r="V92" s="827"/>
      <c r="W92" s="827"/>
      <c r="X92" s="827"/>
      <c r="Y92" s="827"/>
      <c r="Z92" s="827"/>
      <c r="AA92" s="827"/>
      <c r="AB92" s="827"/>
      <c r="AC92" s="827"/>
      <c r="AD92" s="827"/>
      <c r="AE92" s="827"/>
      <c r="AF92" s="827"/>
      <c r="AG92" s="827"/>
      <c r="AH92" s="827"/>
      <c r="AI92" s="827"/>
      <c r="AJ92" s="827"/>
      <c r="AK92" s="827"/>
      <c r="AL92" s="827"/>
      <c r="AM92" s="827"/>
      <c r="AN92" s="827"/>
      <c r="AO92" s="827"/>
      <c r="AP92" s="827"/>
      <c r="AQ92" s="827"/>
      <c r="AR92" s="827"/>
      <c r="AS92" s="827"/>
      <c r="AT92" s="827"/>
      <c r="AU92" s="827"/>
      <c r="AV92" s="827"/>
      <c r="AW92" s="827"/>
      <c r="AX92" s="827"/>
      <c r="AY92" s="827"/>
      <c r="AZ92" s="827"/>
      <c r="BA92" s="827"/>
      <c r="BB92" s="827"/>
      <c r="BC92" s="827"/>
      <c r="BD92" s="827"/>
      <c r="BE92" s="827"/>
      <c r="BF92" s="827"/>
      <c r="BG92" s="827"/>
      <c r="BH92" s="827"/>
    </row>
  </sheetData>
  <sheetProtection formatCells="0" formatColumns="0" formatRows="0" insertColumns="0" insertRows="0" insertHyperlinks="0" deleteColumns="0" deleteRows="0" sort="0" autoFilter="0" pivotTables="0"/>
  <mergeCells count="79">
    <mergeCell ref="B31:BH31"/>
    <mergeCell ref="B55:BH55"/>
    <mergeCell ref="B56:BH56"/>
    <mergeCell ref="B57:BH57"/>
    <mergeCell ref="B58:BH58"/>
    <mergeCell ref="B32:BH32"/>
    <mergeCell ref="B33:BH33"/>
    <mergeCell ref="B34:BH34"/>
    <mergeCell ref="B35:BH35"/>
    <mergeCell ref="B36:BH36"/>
    <mergeCell ref="B37:BH37"/>
    <mergeCell ref="B38:BH38"/>
    <mergeCell ref="B39:BH39"/>
    <mergeCell ref="B40:BH40"/>
    <mergeCell ref="B41:BH41"/>
    <mergeCell ref="B42:BH42"/>
    <mergeCell ref="B59:BH59"/>
    <mergeCell ref="B50:BH50"/>
    <mergeCell ref="B51:BH51"/>
    <mergeCell ref="B52:BH52"/>
    <mergeCell ref="B53:BH53"/>
    <mergeCell ref="B54:BH54"/>
    <mergeCell ref="B43:BH43"/>
    <mergeCell ref="B92:BH92"/>
    <mergeCell ref="B87:BH87"/>
    <mergeCell ref="B88:BH88"/>
    <mergeCell ref="B89:BH89"/>
    <mergeCell ref="B90:BH90"/>
    <mergeCell ref="B91:BH91"/>
    <mergeCell ref="B82:BH82"/>
    <mergeCell ref="B83:BH83"/>
    <mergeCell ref="B84:BH84"/>
    <mergeCell ref="B85:BH85"/>
    <mergeCell ref="B86:BH86"/>
    <mergeCell ref="B76:BH76"/>
    <mergeCell ref="B77:BH77"/>
    <mergeCell ref="B79:BH79"/>
    <mergeCell ref="B80:BH80"/>
    <mergeCell ref="B81:BH81"/>
    <mergeCell ref="B78:BH78"/>
    <mergeCell ref="B71:BH71"/>
    <mergeCell ref="B72:BH72"/>
    <mergeCell ref="B73:BH73"/>
    <mergeCell ref="B74:BH74"/>
    <mergeCell ref="B75:BH75"/>
    <mergeCell ref="B66:BH66"/>
    <mergeCell ref="B67:BH67"/>
    <mergeCell ref="B68:BH68"/>
    <mergeCell ref="B69:BH69"/>
    <mergeCell ref="B70:BH70"/>
    <mergeCell ref="B64:BH64"/>
    <mergeCell ref="B65:BH65"/>
    <mergeCell ref="A4:A7"/>
    <mergeCell ref="B4:B7"/>
    <mergeCell ref="C4:AP4"/>
    <mergeCell ref="C6:AP6"/>
    <mergeCell ref="B45:BH45"/>
    <mergeCell ref="B46:BH46"/>
    <mergeCell ref="B47:BH47"/>
    <mergeCell ref="B48:BH48"/>
    <mergeCell ref="B49:BH49"/>
    <mergeCell ref="B60:BH60"/>
    <mergeCell ref="B44:BH44"/>
    <mergeCell ref="B61:BH61"/>
    <mergeCell ref="B62:BH62"/>
    <mergeCell ref="B63:BH63"/>
    <mergeCell ref="C2:AP2"/>
    <mergeCell ref="CE6:CP6"/>
    <mergeCell ref="CQ6:DB6"/>
    <mergeCell ref="CG29:CS29"/>
    <mergeCell ref="CP20:DB20"/>
    <mergeCell ref="AU2:AW2"/>
    <mergeCell ref="AQ4:CD4"/>
    <mergeCell ref="AQ6:CD6"/>
    <mergeCell ref="CE4:DB4"/>
    <mergeCell ref="C5:AP5"/>
    <mergeCell ref="AQ5:CD5"/>
    <mergeCell ref="CE5:CP5"/>
    <mergeCell ref="CQ5:DB5"/>
  </mergeCells>
  <hyperlinks>
    <hyperlink ref="D1:E1" location="'Списък Приложения'!A1" display="НАЗАД"/>
    <hyperlink ref="AU2:AW2" location="'Списък Приложения'!A1" display="НАЗАД"/>
  </hyperlinks>
  <printOptions horizontalCentered="1" verticalCentered="1"/>
  <pageMargins left="0.70866141732283472" right="0.70866141732283472" top="0.74803149606299213" bottom="0.74803149606299213" header="0.31496062992125984" footer="0.31496062992125984"/>
  <pageSetup paperSize="9" scale="60" orientation="landscape" r:id="rId1"/>
  <rowBreaks count="1" manualBreakCount="1">
    <brk id="23" max="16383" man="1"/>
  </rowBreaks>
  <colBreaks count="1" manualBreakCount="1">
    <brk id="4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BG172"/>
  <sheetViews>
    <sheetView tabSelected="1" topLeftCell="A3" zoomScaleNormal="100" workbookViewId="0">
      <selection activeCell="D28" sqref="D28"/>
    </sheetView>
  </sheetViews>
  <sheetFormatPr defaultRowHeight="12.75" x14ac:dyDescent="0.2"/>
  <cols>
    <col min="1" max="1" width="4.28515625" customWidth="1"/>
    <col min="2" max="2" width="40" customWidth="1"/>
    <col min="3" max="3" width="12.7109375" customWidth="1"/>
    <col min="4" max="4" width="4.5703125" customWidth="1"/>
    <col min="5" max="5" width="4.85546875" customWidth="1"/>
    <col min="6" max="6" width="6" customWidth="1"/>
    <col min="7" max="7" width="5.42578125" customWidth="1"/>
    <col min="8" max="8" width="5.140625" customWidth="1"/>
    <col min="9" max="9" width="6.28515625" customWidth="1"/>
    <col min="10" max="10" width="5.7109375" customWidth="1"/>
    <col min="11" max="11" width="7.85546875" customWidth="1"/>
    <col min="12" max="12" width="4.5703125" customWidth="1"/>
    <col min="13" max="13" width="6.85546875" customWidth="1"/>
    <col min="14" max="14" width="5.42578125" customWidth="1"/>
    <col min="15" max="15" width="5.85546875" customWidth="1"/>
    <col min="16" max="16" width="6.7109375" customWidth="1"/>
    <col min="17" max="17" width="6" customWidth="1"/>
    <col min="18" max="18" width="5.85546875" customWidth="1"/>
    <col min="19" max="19" width="5" customWidth="1"/>
    <col min="20" max="21" width="5.7109375" customWidth="1"/>
    <col min="22" max="22" width="4.85546875" bestFit="1" customWidth="1"/>
    <col min="23" max="23" width="6.5703125" customWidth="1"/>
    <col min="24" max="24" width="5.85546875" customWidth="1"/>
    <col min="25" max="25" width="6.42578125" customWidth="1"/>
    <col min="26" max="26" width="5" customWidth="1"/>
    <col min="27" max="27" width="5.5703125" customWidth="1"/>
    <col min="28" max="28" width="5.85546875" customWidth="1"/>
    <col min="29" max="29" width="4.85546875" bestFit="1" customWidth="1"/>
    <col min="30" max="30" width="5.85546875" customWidth="1"/>
    <col min="31" max="31" width="6.28515625" customWidth="1"/>
    <col min="32" max="32" width="6" customWidth="1"/>
    <col min="33" max="33" width="5" customWidth="1"/>
    <col min="34" max="34" width="5.85546875" customWidth="1"/>
    <col min="35" max="35" width="5.42578125" customWidth="1"/>
    <col min="36" max="36" width="4.85546875" bestFit="1" customWidth="1"/>
    <col min="37" max="37" width="6.85546875" customWidth="1"/>
    <col min="38" max="38" width="6" customWidth="1"/>
    <col min="39" max="39" width="4" customWidth="1"/>
    <col min="40" max="40" width="4.85546875" customWidth="1"/>
    <col min="41" max="41" width="5.7109375" customWidth="1"/>
    <col min="42" max="42" width="6" customWidth="1"/>
    <col min="43" max="43" width="4.85546875" bestFit="1" customWidth="1"/>
    <col min="44" max="44" width="5.85546875" customWidth="1"/>
    <col min="45" max="45" width="6.140625" customWidth="1"/>
    <col min="46" max="46" width="5" customWidth="1"/>
    <col min="47" max="47" width="4.85546875" customWidth="1"/>
    <col min="48" max="49" width="5.85546875" customWidth="1"/>
    <col min="50" max="50" width="4.85546875" customWidth="1"/>
    <col min="51" max="51" width="6.42578125" customWidth="1"/>
    <col min="52" max="52" width="5.85546875" customWidth="1"/>
    <col min="53" max="53" width="6" customWidth="1"/>
    <col min="54" max="54" width="5" customWidth="1"/>
    <col min="55" max="55" width="6" customWidth="1"/>
    <col min="56" max="56" width="5.5703125" customWidth="1"/>
    <col min="57" max="57" width="4.85546875" bestFit="1" customWidth="1"/>
    <col min="58" max="59" width="5.7109375" customWidth="1"/>
  </cols>
  <sheetData>
    <row r="1" spans="1:59" ht="30" customHeight="1" x14ac:dyDescent="0.2">
      <c r="B1" s="91" t="s">
        <v>198</v>
      </c>
      <c r="C1" s="91"/>
      <c r="D1" s="91"/>
      <c r="N1" s="784" t="s">
        <v>243</v>
      </c>
      <c r="O1" s="784"/>
    </row>
    <row r="2" spans="1:59" ht="15" x14ac:dyDescent="0.25">
      <c r="B2" s="93"/>
      <c r="C2" s="339" t="s">
        <v>851</v>
      </c>
      <c r="D2" s="93"/>
      <c r="E2" s="93"/>
      <c r="F2" s="93"/>
      <c r="G2" s="93"/>
      <c r="H2" s="93"/>
      <c r="I2" s="93"/>
      <c r="J2" s="93"/>
      <c r="K2" s="93"/>
      <c r="L2" s="93"/>
      <c r="M2" s="93"/>
      <c r="N2" s="93"/>
      <c r="O2" s="93"/>
      <c r="P2" s="93"/>
      <c r="Q2" s="93"/>
      <c r="R2" s="93"/>
      <c r="S2" s="93"/>
      <c r="T2" s="93"/>
      <c r="U2" s="93"/>
      <c r="V2" s="93"/>
      <c r="W2" s="93"/>
      <c r="Z2" s="93"/>
      <c r="AA2" s="93"/>
      <c r="AB2" s="93"/>
      <c r="AC2" s="93"/>
      <c r="AF2" s="67"/>
      <c r="AG2" s="93"/>
      <c r="AH2" s="93"/>
      <c r="AI2" s="93"/>
      <c r="AJ2" s="93"/>
      <c r="AK2" s="93"/>
      <c r="AL2" s="93"/>
      <c r="AM2" s="93"/>
      <c r="AN2" s="93"/>
      <c r="AO2" s="93"/>
      <c r="AP2" s="93"/>
      <c r="AQ2" s="93"/>
      <c r="AR2" s="93"/>
      <c r="AS2" s="93"/>
      <c r="AT2" s="93"/>
      <c r="AU2" s="93"/>
      <c r="AV2" s="93"/>
      <c r="AW2" s="93"/>
      <c r="AX2" s="93"/>
      <c r="AY2" s="93"/>
      <c r="AZ2" s="93"/>
      <c r="BA2" s="93"/>
    </row>
    <row r="3" spans="1:59" ht="15" x14ac:dyDescent="0.25">
      <c r="B3" s="93"/>
      <c r="C3" s="339" t="s">
        <v>852</v>
      </c>
      <c r="D3" s="93"/>
      <c r="E3" s="93"/>
      <c r="F3" s="93"/>
      <c r="G3" s="93"/>
      <c r="H3" s="93"/>
      <c r="I3" s="93"/>
      <c r="J3" s="93"/>
      <c r="K3" s="93"/>
      <c r="L3" s="93"/>
      <c r="M3" s="93"/>
      <c r="N3" s="93"/>
      <c r="O3" s="93"/>
      <c r="P3" s="93"/>
      <c r="Q3" s="67"/>
      <c r="R3" s="67"/>
      <c r="S3" s="67"/>
      <c r="T3" s="67"/>
      <c r="U3" s="67"/>
      <c r="V3" s="67"/>
      <c r="W3" s="67"/>
      <c r="X3" s="67"/>
      <c r="Y3" s="67"/>
      <c r="Z3" s="67"/>
      <c r="AA3" s="67"/>
      <c r="AB3" s="67"/>
      <c r="AC3" s="67"/>
      <c r="AF3" s="67"/>
      <c r="AG3" s="93"/>
      <c r="AH3" s="93"/>
      <c r="AI3" s="93"/>
      <c r="AJ3" s="93"/>
      <c r="AK3" s="93"/>
      <c r="AL3" s="93"/>
      <c r="AM3" s="93"/>
      <c r="AN3" s="93"/>
      <c r="AO3" s="93"/>
      <c r="AP3" s="93"/>
      <c r="AQ3" s="93"/>
      <c r="AR3" s="93"/>
      <c r="AS3" s="93"/>
      <c r="AT3" s="93"/>
      <c r="AU3" s="93"/>
      <c r="AV3" s="93"/>
      <c r="AW3" s="93"/>
      <c r="AX3" s="93"/>
      <c r="AY3" s="93"/>
      <c r="AZ3" s="93"/>
      <c r="BA3" s="93"/>
    </row>
    <row r="4" spans="1:59" ht="13.5" thickBot="1" x14ac:dyDescent="0.25">
      <c r="L4" s="91"/>
      <c r="P4" s="91"/>
    </row>
    <row r="5" spans="1:59" ht="13.5" customHeight="1" x14ac:dyDescent="0.2">
      <c r="A5" s="760" t="s">
        <v>199</v>
      </c>
      <c r="B5" s="840" t="s">
        <v>252</v>
      </c>
      <c r="C5" s="766" t="s">
        <v>208</v>
      </c>
      <c r="D5" s="769" t="s">
        <v>209</v>
      </c>
      <c r="E5" s="770"/>
      <c r="F5" s="770"/>
      <c r="G5" s="770"/>
      <c r="H5" s="770"/>
      <c r="I5" s="770"/>
      <c r="J5" s="771"/>
      <c r="K5" s="769" t="s">
        <v>210</v>
      </c>
      <c r="L5" s="770"/>
      <c r="M5" s="770"/>
      <c r="N5" s="770"/>
      <c r="O5" s="770"/>
      <c r="P5" s="770"/>
      <c r="Q5" s="771"/>
      <c r="R5" s="791" t="s">
        <v>211</v>
      </c>
      <c r="S5" s="792"/>
      <c r="T5" s="792"/>
      <c r="U5" s="792"/>
      <c r="V5" s="792"/>
      <c r="W5" s="792"/>
      <c r="X5" s="793"/>
      <c r="Y5" s="791" t="s">
        <v>212</v>
      </c>
      <c r="Z5" s="792"/>
      <c r="AA5" s="792"/>
      <c r="AB5" s="792"/>
      <c r="AC5" s="792"/>
      <c r="AD5" s="792"/>
      <c r="AE5" s="793"/>
      <c r="AF5" s="769" t="s">
        <v>213</v>
      </c>
      <c r="AG5" s="770"/>
      <c r="AH5" s="770"/>
      <c r="AI5" s="770"/>
      <c r="AJ5" s="770"/>
      <c r="AK5" s="770"/>
      <c r="AL5" s="770"/>
      <c r="AM5" s="770"/>
      <c r="AN5" s="770"/>
      <c r="AO5" s="770"/>
      <c r="AP5" s="770"/>
      <c r="AQ5" s="770"/>
      <c r="AR5" s="770"/>
      <c r="AS5" s="771"/>
      <c r="AT5" s="798" t="s">
        <v>214</v>
      </c>
      <c r="AU5" s="799"/>
      <c r="AV5" s="799"/>
      <c r="AW5" s="799"/>
      <c r="AX5" s="799"/>
      <c r="AY5" s="799"/>
      <c r="AZ5" s="800"/>
      <c r="BA5" s="847" t="s">
        <v>215</v>
      </c>
      <c r="BB5" s="848"/>
      <c r="BC5" s="848"/>
      <c r="BD5" s="848"/>
      <c r="BE5" s="848"/>
      <c r="BF5" s="848"/>
      <c r="BG5" s="849"/>
    </row>
    <row r="6" spans="1:59" ht="28.5" customHeight="1" thickBot="1" x14ac:dyDescent="0.25">
      <c r="A6" s="761"/>
      <c r="B6" s="841"/>
      <c r="C6" s="767"/>
      <c r="D6" s="772"/>
      <c r="E6" s="773"/>
      <c r="F6" s="773"/>
      <c r="G6" s="773"/>
      <c r="H6" s="773"/>
      <c r="I6" s="773"/>
      <c r="J6" s="774"/>
      <c r="K6" s="772"/>
      <c r="L6" s="773"/>
      <c r="M6" s="773"/>
      <c r="N6" s="773"/>
      <c r="O6" s="773"/>
      <c r="P6" s="773"/>
      <c r="Q6" s="774"/>
      <c r="R6" s="794"/>
      <c r="S6" s="795"/>
      <c r="T6" s="795"/>
      <c r="U6" s="795"/>
      <c r="V6" s="795"/>
      <c r="W6" s="795"/>
      <c r="X6" s="796"/>
      <c r="Y6" s="836"/>
      <c r="Z6" s="837"/>
      <c r="AA6" s="837"/>
      <c r="AB6" s="837"/>
      <c r="AC6" s="837"/>
      <c r="AD6" s="837"/>
      <c r="AE6" s="838"/>
      <c r="AF6" s="772" t="s">
        <v>216</v>
      </c>
      <c r="AG6" s="773"/>
      <c r="AH6" s="773"/>
      <c r="AI6" s="773"/>
      <c r="AJ6" s="773"/>
      <c r="AK6" s="773"/>
      <c r="AL6" s="773"/>
      <c r="AM6" s="773" t="s">
        <v>169</v>
      </c>
      <c r="AN6" s="773"/>
      <c r="AO6" s="773"/>
      <c r="AP6" s="773"/>
      <c r="AQ6" s="773"/>
      <c r="AR6" s="773"/>
      <c r="AS6" s="774"/>
      <c r="AT6" s="772" t="s">
        <v>217</v>
      </c>
      <c r="AU6" s="773"/>
      <c r="AV6" s="773"/>
      <c r="AW6" s="773"/>
      <c r="AX6" s="773"/>
      <c r="AY6" s="773"/>
      <c r="AZ6" s="774"/>
      <c r="BA6" s="850"/>
      <c r="BB6" s="851"/>
      <c r="BC6" s="851"/>
      <c r="BD6" s="851"/>
      <c r="BE6" s="851"/>
      <c r="BF6" s="851"/>
      <c r="BG6" s="852"/>
    </row>
    <row r="7" spans="1:59" ht="12.75" customHeight="1" x14ac:dyDescent="0.2">
      <c r="A7" s="761"/>
      <c r="B7" s="841"/>
      <c r="C7" s="767"/>
      <c r="D7" s="781" t="s">
        <v>218</v>
      </c>
      <c r="E7" s="782" t="s">
        <v>229</v>
      </c>
      <c r="F7" s="782"/>
      <c r="G7" s="782"/>
      <c r="H7" s="782"/>
      <c r="I7" s="782"/>
      <c r="J7" s="783"/>
      <c r="K7" s="781" t="s">
        <v>218</v>
      </c>
      <c r="L7" s="782" t="s">
        <v>229</v>
      </c>
      <c r="M7" s="782"/>
      <c r="N7" s="782"/>
      <c r="O7" s="782"/>
      <c r="P7" s="782"/>
      <c r="Q7" s="783"/>
      <c r="R7" s="781" t="s">
        <v>218</v>
      </c>
      <c r="S7" s="782" t="s">
        <v>229</v>
      </c>
      <c r="T7" s="782"/>
      <c r="U7" s="782"/>
      <c r="V7" s="782"/>
      <c r="W7" s="782"/>
      <c r="X7" s="783"/>
      <c r="Y7" s="846" t="s">
        <v>218</v>
      </c>
      <c r="Z7" s="782" t="s">
        <v>229</v>
      </c>
      <c r="AA7" s="782"/>
      <c r="AB7" s="782"/>
      <c r="AC7" s="782"/>
      <c r="AD7" s="782"/>
      <c r="AE7" s="783"/>
      <c r="AF7" s="781" t="s">
        <v>218</v>
      </c>
      <c r="AG7" s="782" t="s">
        <v>229</v>
      </c>
      <c r="AH7" s="782"/>
      <c r="AI7" s="782"/>
      <c r="AJ7" s="782"/>
      <c r="AK7" s="782"/>
      <c r="AL7" s="783"/>
      <c r="AM7" s="843" t="s">
        <v>218</v>
      </c>
      <c r="AN7" s="782" t="s">
        <v>229</v>
      </c>
      <c r="AO7" s="782"/>
      <c r="AP7" s="782"/>
      <c r="AQ7" s="782"/>
      <c r="AR7" s="782"/>
      <c r="AS7" s="783"/>
      <c r="AT7" s="781" t="s">
        <v>218</v>
      </c>
      <c r="AU7" s="844" t="s">
        <v>229</v>
      </c>
      <c r="AV7" s="844"/>
      <c r="AW7" s="844"/>
      <c r="AX7" s="844"/>
      <c r="AY7" s="844"/>
      <c r="AZ7" s="845"/>
      <c r="BA7" s="853" t="s">
        <v>218</v>
      </c>
      <c r="BB7" s="844" t="s">
        <v>229</v>
      </c>
      <c r="BC7" s="844"/>
      <c r="BD7" s="844"/>
      <c r="BE7" s="844"/>
      <c r="BF7" s="844"/>
      <c r="BG7" s="845"/>
    </row>
    <row r="8" spans="1:59" ht="48" customHeight="1" x14ac:dyDescent="0.2">
      <c r="A8" s="839"/>
      <c r="B8" s="842"/>
      <c r="C8" s="768"/>
      <c r="D8" s="781"/>
      <c r="E8" s="78" t="s">
        <v>230</v>
      </c>
      <c r="F8" s="340" t="s">
        <v>231</v>
      </c>
      <c r="G8" s="340" t="s">
        <v>232</v>
      </c>
      <c r="H8" s="78" t="s">
        <v>233</v>
      </c>
      <c r="I8" s="340" t="s">
        <v>234</v>
      </c>
      <c r="J8" s="111" t="s">
        <v>235</v>
      </c>
      <c r="K8" s="781"/>
      <c r="L8" s="78" t="s">
        <v>230</v>
      </c>
      <c r="M8" s="340" t="s">
        <v>231</v>
      </c>
      <c r="N8" s="340" t="s">
        <v>232</v>
      </c>
      <c r="O8" s="78" t="s">
        <v>233</v>
      </c>
      <c r="P8" s="340" t="s">
        <v>234</v>
      </c>
      <c r="Q8" s="111" t="s">
        <v>235</v>
      </c>
      <c r="R8" s="781"/>
      <c r="S8" s="78" t="s">
        <v>230</v>
      </c>
      <c r="T8" s="340" t="s">
        <v>231</v>
      </c>
      <c r="U8" s="340" t="s">
        <v>232</v>
      </c>
      <c r="V8" s="78" t="s">
        <v>233</v>
      </c>
      <c r="W8" s="340" t="s">
        <v>234</v>
      </c>
      <c r="X8" s="111" t="s">
        <v>235</v>
      </c>
      <c r="Y8" s="781"/>
      <c r="Z8" s="78" t="s">
        <v>230</v>
      </c>
      <c r="AA8" s="340" t="s">
        <v>231</v>
      </c>
      <c r="AB8" s="340" t="s">
        <v>232</v>
      </c>
      <c r="AC8" s="78" t="s">
        <v>233</v>
      </c>
      <c r="AD8" s="340" t="s">
        <v>234</v>
      </c>
      <c r="AE8" s="111" t="s">
        <v>235</v>
      </c>
      <c r="AF8" s="781"/>
      <c r="AG8" s="78" t="s">
        <v>230</v>
      </c>
      <c r="AH8" s="340" t="s">
        <v>231</v>
      </c>
      <c r="AI8" s="340" t="s">
        <v>232</v>
      </c>
      <c r="AJ8" s="78" t="s">
        <v>233</v>
      </c>
      <c r="AK8" s="340" t="s">
        <v>234</v>
      </c>
      <c r="AL8" s="111" t="s">
        <v>235</v>
      </c>
      <c r="AM8" s="843"/>
      <c r="AN8" s="78" t="s">
        <v>230</v>
      </c>
      <c r="AO8" s="340" t="s">
        <v>231</v>
      </c>
      <c r="AP8" s="340" t="s">
        <v>232</v>
      </c>
      <c r="AQ8" s="78" t="s">
        <v>233</v>
      </c>
      <c r="AR8" s="340" t="s">
        <v>234</v>
      </c>
      <c r="AS8" s="111" t="s">
        <v>235</v>
      </c>
      <c r="AT8" s="781"/>
      <c r="AU8" s="78" t="s">
        <v>230</v>
      </c>
      <c r="AV8" s="340" t="s">
        <v>231</v>
      </c>
      <c r="AW8" s="340" t="s">
        <v>232</v>
      </c>
      <c r="AX8" s="78" t="s">
        <v>233</v>
      </c>
      <c r="AY8" s="340" t="s">
        <v>234</v>
      </c>
      <c r="AZ8" s="111" t="s">
        <v>235</v>
      </c>
      <c r="BA8" s="853"/>
      <c r="BB8" s="78" t="s">
        <v>230</v>
      </c>
      <c r="BC8" s="340" t="s">
        <v>231</v>
      </c>
      <c r="BD8" s="340" t="s">
        <v>232</v>
      </c>
      <c r="BE8" s="78" t="s">
        <v>233</v>
      </c>
      <c r="BF8" s="340" t="s">
        <v>234</v>
      </c>
      <c r="BG8" s="111" t="s">
        <v>235</v>
      </c>
    </row>
    <row r="9" spans="1:59" x14ac:dyDescent="0.2">
      <c r="A9" s="94"/>
      <c r="B9" s="121" t="s">
        <v>203</v>
      </c>
      <c r="C9" s="122"/>
      <c r="D9" s="115">
        <f>E9+F9+G9+H9+I9+J9</f>
        <v>317</v>
      </c>
      <c r="E9" s="97">
        <f t="shared" ref="E9:J9" si="0">SUM(E10:E18)</f>
        <v>276</v>
      </c>
      <c r="F9" s="97">
        <f t="shared" si="0"/>
        <v>11</v>
      </c>
      <c r="G9" s="97">
        <f t="shared" si="0"/>
        <v>1</v>
      </c>
      <c r="H9" s="97">
        <f t="shared" si="0"/>
        <v>15</v>
      </c>
      <c r="I9" s="97">
        <f t="shared" si="0"/>
        <v>14</v>
      </c>
      <c r="J9" s="116">
        <f t="shared" si="0"/>
        <v>0</v>
      </c>
      <c r="K9" s="115">
        <f>L9+M9+N9+O9+P9+Q9</f>
        <v>3595</v>
      </c>
      <c r="L9" s="97">
        <f t="shared" ref="L9:Q9" si="1">SUM(L10:L18)</f>
        <v>760</v>
      </c>
      <c r="M9" s="97">
        <f t="shared" si="1"/>
        <v>40</v>
      </c>
      <c r="N9" s="97">
        <f t="shared" si="1"/>
        <v>1</v>
      </c>
      <c r="O9" s="97">
        <f t="shared" si="1"/>
        <v>1073</v>
      </c>
      <c r="P9" s="97">
        <f t="shared" si="1"/>
        <v>1721</v>
      </c>
      <c r="Q9" s="116">
        <f t="shared" si="1"/>
        <v>0</v>
      </c>
      <c r="R9" s="115">
        <f>S9+T9+U9+V9+W9+X9</f>
        <v>3912</v>
      </c>
      <c r="S9" s="97">
        <f t="shared" ref="S9:X9" si="2">SUM(S10:S18)</f>
        <v>1036</v>
      </c>
      <c r="T9" s="97">
        <f t="shared" si="2"/>
        <v>51</v>
      </c>
      <c r="U9" s="97">
        <f t="shared" si="2"/>
        <v>2</v>
      </c>
      <c r="V9" s="97">
        <f t="shared" si="2"/>
        <v>1088</v>
      </c>
      <c r="W9" s="97">
        <f t="shared" si="2"/>
        <v>1735</v>
      </c>
      <c r="X9" s="116">
        <f t="shared" si="2"/>
        <v>0</v>
      </c>
      <c r="Y9" s="115">
        <f>Z9+AA9+AB9+AC9+AD9+AE9</f>
        <v>3498</v>
      </c>
      <c r="Z9" s="97">
        <f t="shared" ref="Z9:AE9" si="3">SUM(Z10:Z18)</f>
        <v>706</v>
      </c>
      <c r="AA9" s="97">
        <f t="shared" si="3"/>
        <v>41</v>
      </c>
      <c r="AB9" s="97">
        <f t="shared" si="3"/>
        <v>2</v>
      </c>
      <c r="AC9" s="97">
        <f t="shared" si="3"/>
        <v>1071</v>
      </c>
      <c r="AD9" s="97">
        <f t="shared" si="3"/>
        <v>1678</v>
      </c>
      <c r="AE9" s="116">
        <f t="shared" si="3"/>
        <v>0</v>
      </c>
      <c r="AF9" s="115">
        <f>AG9+AH9+AI9+AJ9+AK9+AL9</f>
        <v>3103</v>
      </c>
      <c r="AG9" s="97">
        <f t="shared" ref="AG9:AL9" si="4">SUM(AG10:AG18)</f>
        <v>455</v>
      </c>
      <c r="AH9" s="97">
        <f t="shared" si="4"/>
        <v>25</v>
      </c>
      <c r="AI9" s="97">
        <f t="shared" si="4"/>
        <v>1</v>
      </c>
      <c r="AJ9" s="97">
        <f t="shared" si="4"/>
        <v>1044</v>
      </c>
      <c r="AK9" s="97">
        <f t="shared" si="4"/>
        <v>1578</v>
      </c>
      <c r="AL9" s="97">
        <f t="shared" si="4"/>
        <v>0</v>
      </c>
      <c r="AM9" s="97">
        <f>AN9+AO9+AP9+AQ9+AR9+AS9</f>
        <v>395</v>
      </c>
      <c r="AN9" s="97">
        <f t="shared" ref="AN9:AS9" si="5">SUM(AN10:AN18)</f>
        <v>251</v>
      </c>
      <c r="AO9" s="97">
        <f t="shared" si="5"/>
        <v>16</v>
      </c>
      <c r="AP9" s="97">
        <f t="shared" si="5"/>
        <v>1</v>
      </c>
      <c r="AQ9" s="97">
        <f t="shared" si="5"/>
        <v>27</v>
      </c>
      <c r="AR9" s="97">
        <f t="shared" si="5"/>
        <v>100</v>
      </c>
      <c r="AS9" s="116">
        <f t="shared" si="5"/>
        <v>0</v>
      </c>
      <c r="AT9" s="115">
        <f>AU9+AV9+AW9+AX9+AY9+AZ9</f>
        <v>3305</v>
      </c>
      <c r="AU9" s="97">
        <f t="shared" ref="AU9:AZ9" si="6">SUM(AU10:AU18)</f>
        <v>539</v>
      </c>
      <c r="AV9" s="97">
        <f t="shared" si="6"/>
        <v>36</v>
      </c>
      <c r="AW9" s="97">
        <f t="shared" si="6"/>
        <v>1</v>
      </c>
      <c r="AX9" s="97">
        <f t="shared" si="6"/>
        <v>1051</v>
      </c>
      <c r="AY9" s="97">
        <f t="shared" si="6"/>
        <v>1678</v>
      </c>
      <c r="AZ9" s="116">
        <f t="shared" si="6"/>
        <v>0</v>
      </c>
      <c r="BA9" s="115">
        <f>BB9+BC9+BD9+BE9+BF9+BG9</f>
        <v>414</v>
      </c>
      <c r="BB9" s="97">
        <f t="shared" ref="BB9:BG9" si="7">SUM(BB10:BB18)</f>
        <v>330</v>
      </c>
      <c r="BC9" s="97">
        <f t="shared" si="7"/>
        <v>10</v>
      </c>
      <c r="BD9" s="97">
        <f t="shared" si="7"/>
        <v>0</v>
      </c>
      <c r="BE9" s="97">
        <f t="shared" si="7"/>
        <v>17</v>
      </c>
      <c r="BF9" s="97">
        <f t="shared" si="7"/>
        <v>57</v>
      </c>
      <c r="BG9" s="116">
        <f t="shared" si="7"/>
        <v>0</v>
      </c>
    </row>
    <row r="10" spans="1:59" x14ac:dyDescent="0.2">
      <c r="A10" s="94">
        <v>1</v>
      </c>
      <c r="B10" s="117" t="s">
        <v>834</v>
      </c>
      <c r="C10" s="557" t="s">
        <v>835</v>
      </c>
      <c r="D10" s="558">
        <f t="shared" ref="D10:D18" si="8">E10+F10+G10+H10+I10+J10</f>
        <v>0</v>
      </c>
      <c r="E10" s="559">
        <v>0</v>
      </c>
      <c r="F10" s="80">
        <v>0</v>
      </c>
      <c r="G10" s="80">
        <v>0</v>
      </c>
      <c r="H10" s="80">
        <v>0</v>
      </c>
      <c r="I10" s="80">
        <v>0</v>
      </c>
      <c r="J10" s="99">
        <v>0</v>
      </c>
      <c r="K10" s="115">
        <f t="shared" ref="K10:K18" si="9">L10+M10+N10+O10+P10+Q10</f>
        <v>241</v>
      </c>
      <c r="L10" s="80">
        <v>0</v>
      </c>
      <c r="M10" s="80">
        <v>0</v>
      </c>
      <c r="N10" s="80">
        <v>0</v>
      </c>
      <c r="O10" s="80">
        <v>0</v>
      </c>
      <c r="P10" s="80">
        <v>241</v>
      </c>
      <c r="Q10" s="99">
        <v>0</v>
      </c>
      <c r="R10" s="115">
        <f t="shared" ref="R10:R18" si="10">S10+T10+U10+V10+W10+X10</f>
        <v>241</v>
      </c>
      <c r="S10" s="96">
        <f t="shared" ref="S10:S18" si="11">E10+L10</f>
        <v>0</v>
      </c>
      <c r="T10" s="96">
        <f t="shared" ref="T10:T18" si="12">F10+M10</f>
        <v>0</v>
      </c>
      <c r="U10" s="96">
        <f t="shared" ref="U10:U18" si="13">G10+N10</f>
        <v>0</v>
      </c>
      <c r="V10" s="96">
        <f t="shared" ref="V10:V18" si="14">H10+O10</f>
        <v>0</v>
      </c>
      <c r="W10" s="96">
        <f t="shared" ref="W10:W18" si="15">I10+P10</f>
        <v>241</v>
      </c>
      <c r="X10" s="96">
        <f t="shared" ref="X10:X18" si="16">J10+Q10</f>
        <v>0</v>
      </c>
      <c r="Y10" s="115">
        <f t="shared" ref="Y10:Y18" si="17">Z10+AA10+AB10+AC10+AD10+AE10</f>
        <v>240</v>
      </c>
      <c r="Z10" s="96">
        <f t="shared" ref="Z10:Z18" si="18">AG10+AN10</f>
        <v>0</v>
      </c>
      <c r="AA10" s="96">
        <f t="shared" ref="AA10:AA18" si="19">AH10+AO10</f>
        <v>0</v>
      </c>
      <c r="AB10" s="97">
        <f t="shared" ref="AB10:AB18" si="20">AI10+AP10</f>
        <v>0</v>
      </c>
      <c r="AC10" s="96">
        <f t="shared" ref="AC10:AC18" si="21">AJ10+AQ10</f>
        <v>0</v>
      </c>
      <c r="AD10" s="96">
        <f t="shared" ref="AD10:AD18" si="22">AK10+AR10</f>
        <v>240</v>
      </c>
      <c r="AE10" s="98">
        <f t="shared" ref="AE10:AE18" si="23">AL10+AS10</f>
        <v>0</v>
      </c>
      <c r="AF10" s="115">
        <f t="shared" ref="AF10:AF18" si="24">AG10+AH10+AI10+AJ10+AK10+AL10</f>
        <v>220</v>
      </c>
      <c r="AG10" s="80">
        <v>0</v>
      </c>
      <c r="AH10" s="80">
        <v>0</v>
      </c>
      <c r="AI10" s="80">
        <v>0</v>
      </c>
      <c r="AJ10" s="80">
        <v>0</v>
      </c>
      <c r="AK10" s="80">
        <v>220</v>
      </c>
      <c r="AL10" s="80">
        <v>0</v>
      </c>
      <c r="AM10" s="97">
        <f t="shared" ref="AM10:AM18" si="25">AN10+AO10+AP10+AQ10+AR10+AS10</f>
        <v>20</v>
      </c>
      <c r="AN10" s="80">
        <v>0</v>
      </c>
      <c r="AO10" s="80">
        <v>0</v>
      </c>
      <c r="AP10" s="80">
        <v>0</v>
      </c>
      <c r="AQ10" s="80">
        <v>0</v>
      </c>
      <c r="AR10" s="80">
        <v>20</v>
      </c>
      <c r="AS10" s="99">
        <v>0</v>
      </c>
      <c r="AT10" s="115">
        <f t="shared" ref="AT10:AT18" si="26">AU10+AV10+AW10+AX10+AY10+AZ10</f>
        <v>240</v>
      </c>
      <c r="AU10" s="80">
        <v>0</v>
      </c>
      <c r="AV10" s="80">
        <v>0</v>
      </c>
      <c r="AW10" s="80">
        <v>0</v>
      </c>
      <c r="AX10" s="80">
        <v>0</v>
      </c>
      <c r="AY10" s="80">
        <v>240</v>
      </c>
      <c r="AZ10" s="99">
        <v>0</v>
      </c>
      <c r="BA10" s="115">
        <f t="shared" ref="BA10:BA18" si="27">BB10+BC10+BD10+BE10+BF10+BG10</f>
        <v>1</v>
      </c>
      <c r="BB10" s="96">
        <f t="shared" ref="BB10:BB18" si="28">S10-Z10</f>
        <v>0</v>
      </c>
      <c r="BC10" s="96">
        <f t="shared" ref="BC10:BC18" si="29">T10-AA10</f>
        <v>0</v>
      </c>
      <c r="BD10" s="97">
        <f t="shared" ref="BD10:BD18" si="30">U10-AB10</f>
        <v>0</v>
      </c>
      <c r="BE10" s="96">
        <f t="shared" ref="BE10:BE18" si="31">V10-AC10</f>
        <v>0</v>
      </c>
      <c r="BF10" s="96">
        <f t="shared" ref="BF10:BF18" si="32">W10-AD10</f>
        <v>1</v>
      </c>
      <c r="BG10" s="98">
        <f t="shared" ref="BG10:BG18" si="33">X10-AE10</f>
        <v>0</v>
      </c>
    </row>
    <row r="11" spans="1:59" x14ac:dyDescent="0.2">
      <c r="A11" s="94">
        <v>2</v>
      </c>
      <c r="B11" s="117" t="s">
        <v>836</v>
      </c>
      <c r="C11" s="557" t="s">
        <v>837</v>
      </c>
      <c r="D11" s="558">
        <f t="shared" si="8"/>
        <v>60</v>
      </c>
      <c r="E11" s="559">
        <v>52</v>
      </c>
      <c r="F11" s="80">
        <v>2</v>
      </c>
      <c r="G11" s="80">
        <v>0</v>
      </c>
      <c r="H11" s="80">
        <v>3</v>
      </c>
      <c r="I11" s="80">
        <v>3</v>
      </c>
      <c r="J11" s="99">
        <v>0</v>
      </c>
      <c r="K11" s="115">
        <f t="shared" si="9"/>
        <v>662</v>
      </c>
      <c r="L11" s="80">
        <v>171</v>
      </c>
      <c r="M11" s="80">
        <v>9</v>
      </c>
      <c r="N11" s="80">
        <v>0</v>
      </c>
      <c r="O11" s="80">
        <v>257</v>
      </c>
      <c r="P11" s="80">
        <v>225</v>
      </c>
      <c r="Q11" s="99">
        <v>0</v>
      </c>
      <c r="R11" s="115">
        <f t="shared" si="10"/>
        <v>722</v>
      </c>
      <c r="S11" s="96">
        <f t="shared" si="11"/>
        <v>223</v>
      </c>
      <c r="T11" s="96">
        <f t="shared" si="12"/>
        <v>11</v>
      </c>
      <c r="U11" s="96">
        <f t="shared" si="13"/>
        <v>0</v>
      </c>
      <c r="V11" s="96">
        <f t="shared" si="14"/>
        <v>260</v>
      </c>
      <c r="W11" s="96">
        <f t="shared" si="15"/>
        <v>228</v>
      </c>
      <c r="X11" s="96">
        <f t="shared" si="16"/>
        <v>0</v>
      </c>
      <c r="Y11" s="115">
        <f t="shared" si="17"/>
        <v>620</v>
      </c>
      <c r="Z11" s="96">
        <f t="shared" si="18"/>
        <v>143</v>
      </c>
      <c r="AA11" s="96">
        <f t="shared" si="19"/>
        <v>9</v>
      </c>
      <c r="AB11" s="97">
        <f t="shared" si="20"/>
        <v>0</v>
      </c>
      <c r="AC11" s="96">
        <f t="shared" si="21"/>
        <v>257</v>
      </c>
      <c r="AD11" s="96">
        <f t="shared" si="22"/>
        <v>211</v>
      </c>
      <c r="AE11" s="98">
        <f t="shared" si="23"/>
        <v>0</v>
      </c>
      <c r="AF11" s="115">
        <f t="shared" si="24"/>
        <v>544</v>
      </c>
      <c r="AG11" s="80">
        <v>94</v>
      </c>
      <c r="AH11" s="80">
        <v>7</v>
      </c>
      <c r="AI11" s="80">
        <v>0</v>
      </c>
      <c r="AJ11" s="80">
        <v>248</v>
      </c>
      <c r="AK11" s="80">
        <v>195</v>
      </c>
      <c r="AL11" s="80">
        <v>0</v>
      </c>
      <c r="AM11" s="97">
        <f t="shared" si="25"/>
        <v>76</v>
      </c>
      <c r="AN11" s="80">
        <v>49</v>
      </c>
      <c r="AO11" s="80">
        <v>2</v>
      </c>
      <c r="AP11" s="80">
        <v>0</v>
      </c>
      <c r="AQ11" s="80">
        <v>9</v>
      </c>
      <c r="AR11" s="80">
        <v>16</v>
      </c>
      <c r="AS11" s="99">
        <v>0</v>
      </c>
      <c r="AT11" s="115">
        <f t="shared" si="26"/>
        <v>588</v>
      </c>
      <c r="AU11" s="80">
        <v>113</v>
      </c>
      <c r="AV11" s="80">
        <v>8</v>
      </c>
      <c r="AW11" s="80">
        <v>0</v>
      </c>
      <c r="AX11" s="80">
        <v>256</v>
      </c>
      <c r="AY11" s="80">
        <v>211</v>
      </c>
      <c r="AZ11" s="99">
        <v>0</v>
      </c>
      <c r="BA11" s="115">
        <f t="shared" si="27"/>
        <v>102</v>
      </c>
      <c r="BB11" s="96">
        <f t="shared" si="28"/>
        <v>80</v>
      </c>
      <c r="BC11" s="96">
        <f t="shared" si="29"/>
        <v>2</v>
      </c>
      <c r="BD11" s="97">
        <f t="shared" si="30"/>
        <v>0</v>
      </c>
      <c r="BE11" s="96">
        <f t="shared" si="31"/>
        <v>3</v>
      </c>
      <c r="BF11" s="96">
        <f t="shared" si="32"/>
        <v>17</v>
      </c>
      <c r="BG11" s="98">
        <f t="shared" si="33"/>
        <v>0</v>
      </c>
    </row>
    <row r="12" spans="1:59" x14ac:dyDescent="0.2">
      <c r="A12" s="94">
        <v>3</v>
      </c>
      <c r="B12" s="117" t="s">
        <v>838</v>
      </c>
      <c r="C12" s="557" t="s">
        <v>839</v>
      </c>
      <c r="D12" s="558">
        <f t="shared" si="8"/>
        <v>82</v>
      </c>
      <c r="E12" s="559">
        <v>72</v>
      </c>
      <c r="F12" s="80">
        <v>3</v>
      </c>
      <c r="G12" s="80">
        <v>1</v>
      </c>
      <c r="H12" s="80">
        <v>4</v>
      </c>
      <c r="I12" s="80">
        <v>2</v>
      </c>
      <c r="J12" s="99">
        <v>0</v>
      </c>
      <c r="K12" s="115">
        <f t="shared" si="9"/>
        <v>648</v>
      </c>
      <c r="L12" s="80">
        <v>175</v>
      </c>
      <c r="M12" s="80">
        <v>12</v>
      </c>
      <c r="N12" s="80">
        <v>0</v>
      </c>
      <c r="O12" s="80">
        <v>234</v>
      </c>
      <c r="P12" s="80">
        <v>227</v>
      </c>
      <c r="Q12" s="99">
        <v>0</v>
      </c>
      <c r="R12" s="115">
        <f t="shared" si="10"/>
        <v>730</v>
      </c>
      <c r="S12" s="96">
        <f t="shared" si="11"/>
        <v>247</v>
      </c>
      <c r="T12" s="96">
        <f t="shared" si="12"/>
        <v>15</v>
      </c>
      <c r="U12" s="96">
        <f t="shared" si="13"/>
        <v>1</v>
      </c>
      <c r="V12" s="96">
        <f t="shared" si="14"/>
        <v>238</v>
      </c>
      <c r="W12" s="96">
        <f t="shared" si="15"/>
        <v>229</v>
      </c>
      <c r="X12" s="96">
        <f t="shared" si="16"/>
        <v>0</v>
      </c>
      <c r="Y12" s="115">
        <f t="shared" si="17"/>
        <v>611</v>
      </c>
      <c r="Z12" s="96">
        <f t="shared" si="18"/>
        <v>151</v>
      </c>
      <c r="AA12" s="96">
        <f t="shared" si="19"/>
        <v>13</v>
      </c>
      <c r="AB12" s="97">
        <f t="shared" si="20"/>
        <v>1</v>
      </c>
      <c r="AC12" s="96">
        <f t="shared" si="21"/>
        <v>231</v>
      </c>
      <c r="AD12" s="96">
        <f t="shared" si="22"/>
        <v>215</v>
      </c>
      <c r="AE12" s="98">
        <f t="shared" si="23"/>
        <v>0</v>
      </c>
      <c r="AF12" s="115">
        <f t="shared" si="24"/>
        <v>542</v>
      </c>
      <c r="AG12" s="80">
        <v>100</v>
      </c>
      <c r="AH12" s="80">
        <v>8</v>
      </c>
      <c r="AI12" s="80">
        <v>1</v>
      </c>
      <c r="AJ12" s="80">
        <v>226</v>
      </c>
      <c r="AK12" s="80">
        <v>207</v>
      </c>
      <c r="AL12" s="80">
        <v>0</v>
      </c>
      <c r="AM12" s="97">
        <f t="shared" si="25"/>
        <v>69</v>
      </c>
      <c r="AN12" s="80">
        <v>51</v>
      </c>
      <c r="AO12" s="80">
        <v>5</v>
      </c>
      <c r="AP12" s="80">
        <v>0</v>
      </c>
      <c r="AQ12" s="80">
        <v>5</v>
      </c>
      <c r="AR12" s="80">
        <v>8</v>
      </c>
      <c r="AS12" s="99">
        <v>0</v>
      </c>
      <c r="AT12" s="115">
        <f t="shared" si="26"/>
        <v>563</v>
      </c>
      <c r="AU12" s="80">
        <v>113</v>
      </c>
      <c r="AV12" s="80">
        <v>11</v>
      </c>
      <c r="AW12" s="80">
        <v>0</v>
      </c>
      <c r="AX12" s="80">
        <v>224</v>
      </c>
      <c r="AY12" s="80">
        <v>215</v>
      </c>
      <c r="AZ12" s="99">
        <v>0</v>
      </c>
      <c r="BA12" s="115">
        <f t="shared" si="27"/>
        <v>119</v>
      </c>
      <c r="BB12" s="96">
        <f t="shared" si="28"/>
        <v>96</v>
      </c>
      <c r="BC12" s="96">
        <f t="shared" si="29"/>
        <v>2</v>
      </c>
      <c r="BD12" s="97">
        <f t="shared" si="30"/>
        <v>0</v>
      </c>
      <c r="BE12" s="96">
        <f t="shared" si="31"/>
        <v>7</v>
      </c>
      <c r="BF12" s="96">
        <f t="shared" si="32"/>
        <v>14</v>
      </c>
      <c r="BG12" s="98">
        <f t="shared" si="33"/>
        <v>0</v>
      </c>
    </row>
    <row r="13" spans="1:59" x14ac:dyDescent="0.2">
      <c r="A13" s="94">
        <v>4</v>
      </c>
      <c r="B13" s="117" t="s">
        <v>840</v>
      </c>
      <c r="C13" s="557" t="s">
        <v>874</v>
      </c>
      <c r="D13" s="558">
        <f t="shared" si="8"/>
        <v>0</v>
      </c>
      <c r="E13" s="559">
        <v>0</v>
      </c>
      <c r="F13" s="80">
        <v>0</v>
      </c>
      <c r="G13" s="80">
        <v>0</v>
      </c>
      <c r="H13" s="80">
        <v>0</v>
      </c>
      <c r="I13" s="80">
        <v>0</v>
      </c>
      <c r="J13" s="99">
        <v>0</v>
      </c>
      <c r="K13" s="115">
        <f t="shared" si="9"/>
        <v>213</v>
      </c>
      <c r="L13" s="80">
        <v>1</v>
      </c>
      <c r="M13" s="80">
        <v>0</v>
      </c>
      <c r="N13" s="80">
        <v>0</v>
      </c>
      <c r="O13" s="80">
        <v>0</v>
      </c>
      <c r="P13" s="80">
        <v>212</v>
      </c>
      <c r="Q13" s="99">
        <v>0</v>
      </c>
      <c r="R13" s="115">
        <f t="shared" si="10"/>
        <v>213</v>
      </c>
      <c r="S13" s="96">
        <f t="shared" si="11"/>
        <v>1</v>
      </c>
      <c r="T13" s="96">
        <f t="shared" si="12"/>
        <v>0</v>
      </c>
      <c r="U13" s="96">
        <f t="shared" si="13"/>
        <v>0</v>
      </c>
      <c r="V13" s="96">
        <f t="shared" si="14"/>
        <v>0</v>
      </c>
      <c r="W13" s="96">
        <f t="shared" si="15"/>
        <v>212</v>
      </c>
      <c r="X13" s="96">
        <f t="shared" si="16"/>
        <v>0</v>
      </c>
      <c r="Y13" s="115">
        <f t="shared" si="17"/>
        <v>212</v>
      </c>
      <c r="Z13" s="96">
        <f t="shared" si="18"/>
        <v>1</v>
      </c>
      <c r="AA13" s="96">
        <f t="shared" si="19"/>
        <v>0</v>
      </c>
      <c r="AB13" s="97">
        <f t="shared" si="20"/>
        <v>0</v>
      </c>
      <c r="AC13" s="96">
        <f t="shared" si="21"/>
        <v>0</v>
      </c>
      <c r="AD13" s="96">
        <f t="shared" si="22"/>
        <v>211</v>
      </c>
      <c r="AE13" s="98">
        <f t="shared" si="23"/>
        <v>0</v>
      </c>
      <c r="AF13" s="115">
        <f t="shared" si="24"/>
        <v>202</v>
      </c>
      <c r="AG13" s="80">
        <v>0</v>
      </c>
      <c r="AH13" s="80">
        <v>0</v>
      </c>
      <c r="AI13" s="80">
        <v>0</v>
      </c>
      <c r="AJ13" s="80">
        <v>0</v>
      </c>
      <c r="AK13" s="80">
        <v>202</v>
      </c>
      <c r="AL13" s="80">
        <v>0</v>
      </c>
      <c r="AM13" s="97">
        <f t="shared" si="25"/>
        <v>10</v>
      </c>
      <c r="AN13" s="80">
        <v>1</v>
      </c>
      <c r="AO13" s="80">
        <v>0</v>
      </c>
      <c r="AP13" s="80">
        <v>0</v>
      </c>
      <c r="AQ13" s="80">
        <v>0</v>
      </c>
      <c r="AR13" s="80">
        <v>9</v>
      </c>
      <c r="AS13" s="99">
        <v>0</v>
      </c>
      <c r="AT13" s="115">
        <f t="shared" si="26"/>
        <v>212</v>
      </c>
      <c r="AU13" s="80">
        <v>1</v>
      </c>
      <c r="AV13" s="80">
        <v>0</v>
      </c>
      <c r="AW13" s="80">
        <v>0</v>
      </c>
      <c r="AX13" s="80">
        <v>0</v>
      </c>
      <c r="AY13" s="80">
        <v>211</v>
      </c>
      <c r="AZ13" s="99">
        <v>0</v>
      </c>
      <c r="BA13" s="115">
        <f t="shared" si="27"/>
        <v>1</v>
      </c>
      <c r="BB13" s="96">
        <f t="shared" si="28"/>
        <v>0</v>
      </c>
      <c r="BC13" s="96">
        <f t="shared" si="29"/>
        <v>0</v>
      </c>
      <c r="BD13" s="97">
        <f t="shared" si="30"/>
        <v>0</v>
      </c>
      <c r="BE13" s="96">
        <f t="shared" si="31"/>
        <v>0</v>
      </c>
      <c r="BF13" s="96">
        <f t="shared" si="32"/>
        <v>1</v>
      </c>
      <c r="BG13" s="98">
        <f t="shared" si="33"/>
        <v>0</v>
      </c>
    </row>
    <row r="14" spans="1:59" x14ac:dyDescent="0.2">
      <c r="A14" s="94">
        <v>5</v>
      </c>
      <c r="B14" s="117" t="s">
        <v>841</v>
      </c>
      <c r="C14" s="557" t="s">
        <v>875</v>
      </c>
      <c r="D14" s="558">
        <f t="shared" si="8"/>
        <v>1</v>
      </c>
      <c r="E14" s="559">
        <v>0</v>
      </c>
      <c r="F14" s="80">
        <v>0</v>
      </c>
      <c r="G14" s="80">
        <v>0</v>
      </c>
      <c r="H14" s="80">
        <v>0</v>
      </c>
      <c r="I14" s="80">
        <v>1</v>
      </c>
      <c r="J14" s="99">
        <v>0</v>
      </c>
      <c r="K14" s="115">
        <f t="shared" si="9"/>
        <v>114</v>
      </c>
      <c r="L14" s="80">
        <v>1</v>
      </c>
      <c r="M14" s="80">
        <v>0</v>
      </c>
      <c r="N14" s="80">
        <v>0</v>
      </c>
      <c r="O14" s="80">
        <v>0</v>
      </c>
      <c r="P14" s="80">
        <v>113</v>
      </c>
      <c r="Q14" s="99">
        <v>0</v>
      </c>
      <c r="R14" s="115">
        <f t="shared" si="10"/>
        <v>115</v>
      </c>
      <c r="S14" s="96">
        <f t="shared" si="11"/>
        <v>1</v>
      </c>
      <c r="T14" s="96">
        <f t="shared" si="12"/>
        <v>0</v>
      </c>
      <c r="U14" s="96">
        <f t="shared" si="13"/>
        <v>0</v>
      </c>
      <c r="V14" s="96">
        <f t="shared" si="14"/>
        <v>0</v>
      </c>
      <c r="W14" s="96">
        <f t="shared" si="15"/>
        <v>114</v>
      </c>
      <c r="X14" s="96">
        <f t="shared" si="16"/>
        <v>0</v>
      </c>
      <c r="Y14" s="115">
        <f t="shared" si="17"/>
        <v>106</v>
      </c>
      <c r="Z14" s="96">
        <f t="shared" si="18"/>
        <v>1</v>
      </c>
      <c r="AA14" s="96">
        <f t="shared" si="19"/>
        <v>0</v>
      </c>
      <c r="AB14" s="97">
        <f t="shared" si="20"/>
        <v>0</v>
      </c>
      <c r="AC14" s="96">
        <f t="shared" si="21"/>
        <v>0</v>
      </c>
      <c r="AD14" s="96">
        <f t="shared" si="22"/>
        <v>105</v>
      </c>
      <c r="AE14" s="98">
        <f t="shared" si="23"/>
        <v>0</v>
      </c>
      <c r="AF14" s="115">
        <f t="shared" si="24"/>
        <v>99</v>
      </c>
      <c r="AG14" s="80">
        <v>0</v>
      </c>
      <c r="AH14" s="80">
        <v>0</v>
      </c>
      <c r="AI14" s="80">
        <v>0</v>
      </c>
      <c r="AJ14" s="80">
        <v>0</v>
      </c>
      <c r="AK14" s="80">
        <v>99</v>
      </c>
      <c r="AL14" s="80">
        <v>0</v>
      </c>
      <c r="AM14" s="97">
        <f t="shared" si="25"/>
        <v>7</v>
      </c>
      <c r="AN14" s="80">
        <v>1</v>
      </c>
      <c r="AO14" s="80">
        <v>0</v>
      </c>
      <c r="AP14" s="80">
        <v>0</v>
      </c>
      <c r="AQ14" s="80">
        <v>0</v>
      </c>
      <c r="AR14" s="80">
        <v>6</v>
      </c>
      <c r="AS14" s="99">
        <v>0</v>
      </c>
      <c r="AT14" s="115">
        <f t="shared" si="26"/>
        <v>106</v>
      </c>
      <c r="AU14" s="80">
        <v>1</v>
      </c>
      <c r="AV14" s="80">
        <v>0</v>
      </c>
      <c r="AW14" s="80">
        <v>0</v>
      </c>
      <c r="AX14" s="80">
        <v>0</v>
      </c>
      <c r="AY14" s="80">
        <v>105</v>
      </c>
      <c r="AZ14" s="99">
        <v>0</v>
      </c>
      <c r="BA14" s="115">
        <f t="shared" si="27"/>
        <v>9</v>
      </c>
      <c r="BB14" s="96">
        <f t="shared" si="28"/>
        <v>0</v>
      </c>
      <c r="BC14" s="96">
        <f t="shared" si="29"/>
        <v>0</v>
      </c>
      <c r="BD14" s="97">
        <f t="shared" si="30"/>
        <v>0</v>
      </c>
      <c r="BE14" s="96">
        <f t="shared" si="31"/>
        <v>0</v>
      </c>
      <c r="BF14" s="96">
        <f t="shared" si="32"/>
        <v>9</v>
      </c>
      <c r="BG14" s="98">
        <f t="shared" si="33"/>
        <v>0</v>
      </c>
    </row>
    <row r="15" spans="1:59" x14ac:dyDescent="0.2">
      <c r="A15" s="94">
        <v>6</v>
      </c>
      <c r="B15" s="117" t="s">
        <v>842</v>
      </c>
      <c r="C15" s="557" t="s">
        <v>876</v>
      </c>
      <c r="D15" s="558">
        <f t="shared" si="8"/>
        <v>71</v>
      </c>
      <c r="E15" s="559">
        <v>63</v>
      </c>
      <c r="F15" s="80">
        <v>4</v>
      </c>
      <c r="G15" s="80">
        <v>0</v>
      </c>
      <c r="H15" s="80">
        <v>3</v>
      </c>
      <c r="I15" s="80">
        <v>1</v>
      </c>
      <c r="J15" s="99">
        <v>0</v>
      </c>
      <c r="K15" s="115">
        <f t="shared" si="9"/>
        <v>686</v>
      </c>
      <c r="L15" s="80">
        <v>180</v>
      </c>
      <c r="M15" s="80">
        <v>9</v>
      </c>
      <c r="N15" s="80">
        <v>0</v>
      </c>
      <c r="O15" s="80">
        <v>265</v>
      </c>
      <c r="P15" s="80">
        <v>232</v>
      </c>
      <c r="Q15" s="99">
        <v>0</v>
      </c>
      <c r="R15" s="115">
        <f t="shared" si="10"/>
        <v>757</v>
      </c>
      <c r="S15" s="96">
        <f t="shared" si="11"/>
        <v>243</v>
      </c>
      <c r="T15" s="96">
        <f t="shared" si="12"/>
        <v>13</v>
      </c>
      <c r="U15" s="96">
        <f t="shared" si="13"/>
        <v>0</v>
      </c>
      <c r="V15" s="96">
        <f t="shared" si="14"/>
        <v>268</v>
      </c>
      <c r="W15" s="96">
        <f t="shared" si="15"/>
        <v>233</v>
      </c>
      <c r="X15" s="96">
        <f t="shared" si="16"/>
        <v>0</v>
      </c>
      <c r="Y15" s="115">
        <f t="shared" si="17"/>
        <v>653</v>
      </c>
      <c r="Z15" s="96">
        <f t="shared" si="18"/>
        <v>151</v>
      </c>
      <c r="AA15" s="96">
        <f t="shared" si="19"/>
        <v>10</v>
      </c>
      <c r="AB15" s="97">
        <f t="shared" si="20"/>
        <v>0</v>
      </c>
      <c r="AC15" s="96">
        <f t="shared" si="21"/>
        <v>265</v>
      </c>
      <c r="AD15" s="96">
        <f t="shared" si="22"/>
        <v>227</v>
      </c>
      <c r="AE15" s="98">
        <f t="shared" si="23"/>
        <v>0</v>
      </c>
      <c r="AF15" s="115">
        <f t="shared" si="24"/>
        <v>583</v>
      </c>
      <c r="AG15" s="80">
        <v>99</v>
      </c>
      <c r="AH15" s="80">
        <v>5</v>
      </c>
      <c r="AI15" s="80">
        <v>0</v>
      </c>
      <c r="AJ15" s="80">
        <v>261</v>
      </c>
      <c r="AK15" s="80">
        <v>218</v>
      </c>
      <c r="AL15" s="80">
        <v>0</v>
      </c>
      <c r="AM15" s="97">
        <f t="shared" si="25"/>
        <v>70</v>
      </c>
      <c r="AN15" s="80">
        <v>52</v>
      </c>
      <c r="AO15" s="80">
        <v>5</v>
      </c>
      <c r="AP15" s="80">
        <v>0</v>
      </c>
      <c r="AQ15" s="80">
        <v>4</v>
      </c>
      <c r="AR15" s="80">
        <v>9</v>
      </c>
      <c r="AS15" s="99">
        <v>0</v>
      </c>
      <c r="AT15" s="115">
        <f t="shared" si="26"/>
        <v>602</v>
      </c>
      <c r="AU15" s="80">
        <v>111</v>
      </c>
      <c r="AV15" s="80">
        <v>8</v>
      </c>
      <c r="AW15" s="80">
        <v>0</v>
      </c>
      <c r="AX15" s="80">
        <v>256</v>
      </c>
      <c r="AY15" s="80">
        <v>227</v>
      </c>
      <c r="AZ15" s="99">
        <v>0</v>
      </c>
      <c r="BA15" s="115">
        <f t="shared" si="27"/>
        <v>104</v>
      </c>
      <c r="BB15" s="96">
        <f t="shared" si="28"/>
        <v>92</v>
      </c>
      <c r="BC15" s="96">
        <f t="shared" si="29"/>
        <v>3</v>
      </c>
      <c r="BD15" s="97">
        <f t="shared" si="30"/>
        <v>0</v>
      </c>
      <c r="BE15" s="96">
        <f t="shared" si="31"/>
        <v>3</v>
      </c>
      <c r="BF15" s="96">
        <f t="shared" si="32"/>
        <v>6</v>
      </c>
      <c r="BG15" s="98">
        <f t="shared" si="33"/>
        <v>0</v>
      </c>
    </row>
    <row r="16" spans="1:59" x14ac:dyDescent="0.2">
      <c r="A16" s="557">
        <v>7</v>
      </c>
      <c r="B16" s="117" t="s">
        <v>843</v>
      </c>
      <c r="C16" s="557" t="s">
        <v>844</v>
      </c>
      <c r="D16" s="558">
        <f t="shared" si="8"/>
        <v>55</v>
      </c>
      <c r="E16" s="559">
        <v>51</v>
      </c>
      <c r="F16" s="80">
        <v>1</v>
      </c>
      <c r="G16" s="80">
        <v>0</v>
      </c>
      <c r="H16" s="80">
        <v>2</v>
      </c>
      <c r="I16" s="80">
        <v>1</v>
      </c>
      <c r="J16" s="99">
        <v>0</v>
      </c>
      <c r="K16" s="115">
        <f t="shared" si="9"/>
        <v>656</v>
      </c>
      <c r="L16" s="80">
        <v>191</v>
      </c>
      <c r="M16" s="80">
        <v>8</v>
      </c>
      <c r="N16" s="80">
        <v>1</v>
      </c>
      <c r="O16" s="80">
        <v>245</v>
      </c>
      <c r="P16" s="80">
        <v>211</v>
      </c>
      <c r="Q16" s="99">
        <v>0</v>
      </c>
      <c r="R16" s="115">
        <f t="shared" si="10"/>
        <v>711</v>
      </c>
      <c r="S16" s="96">
        <f t="shared" si="11"/>
        <v>242</v>
      </c>
      <c r="T16" s="96">
        <f t="shared" si="12"/>
        <v>9</v>
      </c>
      <c r="U16" s="96">
        <f t="shared" si="13"/>
        <v>1</v>
      </c>
      <c r="V16" s="96">
        <f t="shared" si="14"/>
        <v>247</v>
      </c>
      <c r="W16" s="96">
        <f t="shared" si="15"/>
        <v>212</v>
      </c>
      <c r="X16" s="96">
        <f t="shared" si="16"/>
        <v>0</v>
      </c>
      <c r="Y16" s="115">
        <f t="shared" si="17"/>
        <v>637</v>
      </c>
      <c r="Z16" s="96">
        <f t="shared" si="18"/>
        <v>180</v>
      </c>
      <c r="AA16" s="96">
        <f t="shared" si="19"/>
        <v>6</v>
      </c>
      <c r="AB16" s="97">
        <f t="shared" si="20"/>
        <v>1</v>
      </c>
      <c r="AC16" s="96">
        <f t="shared" si="21"/>
        <v>243</v>
      </c>
      <c r="AD16" s="96">
        <f t="shared" si="22"/>
        <v>207</v>
      </c>
      <c r="AE16" s="98">
        <f t="shared" si="23"/>
        <v>0</v>
      </c>
      <c r="AF16" s="115">
        <f t="shared" si="24"/>
        <v>552</v>
      </c>
      <c r="AG16" s="80">
        <v>116</v>
      </c>
      <c r="AH16" s="80">
        <v>3</v>
      </c>
      <c r="AI16" s="80">
        <v>0</v>
      </c>
      <c r="AJ16" s="80">
        <v>237</v>
      </c>
      <c r="AK16" s="80">
        <v>196</v>
      </c>
      <c r="AL16" s="80">
        <v>0</v>
      </c>
      <c r="AM16" s="97">
        <f t="shared" si="25"/>
        <v>85</v>
      </c>
      <c r="AN16" s="80">
        <v>64</v>
      </c>
      <c r="AO16" s="80">
        <v>3</v>
      </c>
      <c r="AP16" s="80">
        <v>1</v>
      </c>
      <c r="AQ16" s="80">
        <v>6</v>
      </c>
      <c r="AR16" s="80">
        <v>11</v>
      </c>
      <c r="AS16" s="99">
        <v>0</v>
      </c>
      <c r="AT16" s="115">
        <f t="shared" si="26"/>
        <v>592</v>
      </c>
      <c r="AU16" s="80">
        <v>138</v>
      </c>
      <c r="AV16" s="80">
        <v>6</v>
      </c>
      <c r="AW16" s="80">
        <v>1</v>
      </c>
      <c r="AX16" s="80">
        <v>240</v>
      </c>
      <c r="AY16" s="80">
        <v>207</v>
      </c>
      <c r="AZ16" s="99">
        <v>0</v>
      </c>
      <c r="BA16" s="115">
        <f t="shared" si="27"/>
        <v>74</v>
      </c>
      <c r="BB16" s="96">
        <f t="shared" si="28"/>
        <v>62</v>
      </c>
      <c r="BC16" s="96">
        <f t="shared" si="29"/>
        <v>3</v>
      </c>
      <c r="BD16" s="97">
        <f t="shared" si="30"/>
        <v>0</v>
      </c>
      <c r="BE16" s="96">
        <f t="shared" si="31"/>
        <v>4</v>
      </c>
      <c r="BF16" s="96">
        <f t="shared" si="32"/>
        <v>5</v>
      </c>
      <c r="BG16" s="98">
        <f t="shared" si="33"/>
        <v>0</v>
      </c>
    </row>
    <row r="17" spans="1:59" x14ac:dyDescent="0.2">
      <c r="A17" s="557">
        <v>8</v>
      </c>
      <c r="B17" s="560" t="s">
        <v>845</v>
      </c>
      <c r="C17" s="557" t="s">
        <v>877</v>
      </c>
      <c r="D17" s="558">
        <f t="shared" si="8"/>
        <v>1</v>
      </c>
      <c r="E17" s="559">
        <v>0</v>
      </c>
      <c r="F17" s="80">
        <v>0</v>
      </c>
      <c r="G17" s="80">
        <v>0</v>
      </c>
      <c r="H17" s="80">
        <v>0</v>
      </c>
      <c r="I17" s="80">
        <v>1</v>
      </c>
      <c r="J17" s="99">
        <v>0</v>
      </c>
      <c r="K17" s="115">
        <f t="shared" si="9"/>
        <v>176</v>
      </c>
      <c r="L17" s="80">
        <v>0</v>
      </c>
      <c r="M17" s="80">
        <v>0</v>
      </c>
      <c r="N17" s="80">
        <v>0</v>
      </c>
      <c r="O17" s="80">
        <v>0</v>
      </c>
      <c r="P17" s="80">
        <v>176</v>
      </c>
      <c r="Q17" s="99">
        <v>0</v>
      </c>
      <c r="R17" s="115">
        <f t="shared" si="10"/>
        <v>177</v>
      </c>
      <c r="S17" s="96">
        <f t="shared" si="11"/>
        <v>0</v>
      </c>
      <c r="T17" s="96">
        <f t="shared" si="12"/>
        <v>0</v>
      </c>
      <c r="U17" s="96">
        <f t="shared" si="13"/>
        <v>0</v>
      </c>
      <c r="V17" s="96">
        <f t="shared" si="14"/>
        <v>0</v>
      </c>
      <c r="W17" s="96">
        <f t="shared" si="15"/>
        <v>177</v>
      </c>
      <c r="X17" s="96">
        <f t="shared" si="16"/>
        <v>0</v>
      </c>
      <c r="Y17" s="115">
        <f t="shared" si="17"/>
        <v>173</v>
      </c>
      <c r="Z17" s="96">
        <f t="shared" si="18"/>
        <v>0</v>
      </c>
      <c r="AA17" s="96">
        <f t="shared" si="19"/>
        <v>0</v>
      </c>
      <c r="AB17" s="97">
        <f t="shared" si="20"/>
        <v>0</v>
      </c>
      <c r="AC17" s="96">
        <f t="shared" si="21"/>
        <v>0</v>
      </c>
      <c r="AD17" s="96">
        <f t="shared" si="22"/>
        <v>173</v>
      </c>
      <c r="AE17" s="98">
        <f t="shared" si="23"/>
        <v>0</v>
      </c>
      <c r="AF17" s="115">
        <f t="shared" si="24"/>
        <v>164</v>
      </c>
      <c r="AG17" s="80">
        <v>0</v>
      </c>
      <c r="AH17" s="80">
        <v>0</v>
      </c>
      <c r="AI17" s="80">
        <v>0</v>
      </c>
      <c r="AJ17" s="80">
        <v>0</v>
      </c>
      <c r="AK17" s="80">
        <v>164</v>
      </c>
      <c r="AL17" s="80">
        <v>0</v>
      </c>
      <c r="AM17" s="97">
        <f t="shared" si="25"/>
        <v>9</v>
      </c>
      <c r="AN17" s="80">
        <v>0</v>
      </c>
      <c r="AO17" s="80">
        <v>0</v>
      </c>
      <c r="AP17" s="80">
        <v>0</v>
      </c>
      <c r="AQ17" s="80">
        <v>0</v>
      </c>
      <c r="AR17" s="80">
        <v>9</v>
      </c>
      <c r="AS17" s="99">
        <v>0</v>
      </c>
      <c r="AT17" s="115">
        <f t="shared" si="26"/>
        <v>173</v>
      </c>
      <c r="AU17" s="80">
        <v>0</v>
      </c>
      <c r="AV17" s="80">
        <v>0</v>
      </c>
      <c r="AW17" s="80">
        <v>0</v>
      </c>
      <c r="AX17" s="80">
        <v>0</v>
      </c>
      <c r="AY17" s="80">
        <v>173</v>
      </c>
      <c r="AZ17" s="99">
        <v>0</v>
      </c>
      <c r="BA17" s="115">
        <f t="shared" si="27"/>
        <v>4</v>
      </c>
      <c r="BB17" s="96">
        <f t="shared" si="28"/>
        <v>0</v>
      </c>
      <c r="BC17" s="96">
        <f t="shared" si="29"/>
        <v>0</v>
      </c>
      <c r="BD17" s="97">
        <f t="shared" si="30"/>
        <v>0</v>
      </c>
      <c r="BE17" s="96">
        <f t="shared" si="31"/>
        <v>0</v>
      </c>
      <c r="BF17" s="96">
        <f t="shared" si="32"/>
        <v>4</v>
      </c>
      <c r="BG17" s="98">
        <f t="shared" si="33"/>
        <v>0</v>
      </c>
    </row>
    <row r="18" spans="1:59" x14ac:dyDescent="0.2">
      <c r="A18" s="557">
        <v>9</v>
      </c>
      <c r="B18" s="117" t="s">
        <v>846</v>
      </c>
      <c r="C18" s="585" t="s">
        <v>878</v>
      </c>
      <c r="D18" s="558">
        <f t="shared" si="8"/>
        <v>47</v>
      </c>
      <c r="E18" s="559">
        <v>38</v>
      </c>
      <c r="F18" s="80">
        <v>1</v>
      </c>
      <c r="G18" s="80">
        <v>0</v>
      </c>
      <c r="H18" s="80">
        <v>3</v>
      </c>
      <c r="I18" s="80">
        <v>5</v>
      </c>
      <c r="J18" s="99">
        <v>0</v>
      </c>
      <c r="K18" s="115">
        <f t="shared" si="9"/>
        <v>199</v>
      </c>
      <c r="L18" s="80">
        <v>41</v>
      </c>
      <c r="M18" s="80">
        <v>2</v>
      </c>
      <c r="N18" s="80">
        <v>0</v>
      </c>
      <c r="O18" s="80">
        <v>72</v>
      </c>
      <c r="P18" s="80">
        <v>84</v>
      </c>
      <c r="Q18" s="99">
        <v>0</v>
      </c>
      <c r="R18" s="115">
        <f t="shared" si="10"/>
        <v>246</v>
      </c>
      <c r="S18" s="96">
        <f t="shared" si="11"/>
        <v>79</v>
      </c>
      <c r="T18" s="96">
        <f t="shared" si="12"/>
        <v>3</v>
      </c>
      <c r="U18" s="96">
        <f t="shared" si="13"/>
        <v>0</v>
      </c>
      <c r="V18" s="96">
        <f t="shared" si="14"/>
        <v>75</v>
      </c>
      <c r="W18" s="96">
        <f t="shared" si="15"/>
        <v>89</v>
      </c>
      <c r="X18" s="96">
        <f t="shared" si="16"/>
        <v>0</v>
      </c>
      <c r="Y18" s="115">
        <f t="shared" si="17"/>
        <v>246</v>
      </c>
      <c r="Z18" s="96">
        <f t="shared" si="18"/>
        <v>79</v>
      </c>
      <c r="AA18" s="96">
        <f t="shared" si="19"/>
        <v>3</v>
      </c>
      <c r="AB18" s="97">
        <f t="shared" si="20"/>
        <v>0</v>
      </c>
      <c r="AC18" s="96">
        <f t="shared" si="21"/>
        <v>75</v>
      </c>
      <c r="AD18" s="96">
        <f t="shared" si="22"/>
        <v>89</v>
      </c>
      <c r="AE18" s="98">
        <f t="shared" si="23"/>
        <v>0</v>
      </c>
      <c r="AF18" s="115">
        <f t="shared" si="24"/>
        <v>197</v>
      </c>
      <c r="AG18" s="80">
        <v>46</v>
      </c>
      <c r="AH18" s="80">
        <v>2</v>
      </c>
      <c r="AI18" s="80">
        <v>0</v>
      </c>
      <c r="AJ18" s="80">
        <v>72</v>
      </c>
      <c r="AK18" s="80">
        <v>77</v>
      </c>
      <c r="AL18" s="80">
        <v>0</v>
      </c>
      <c r="AM18" s="97">
        <f t="shared" si="25"/>
        <v>49</v>
      </c>
      <c r="AN18" s="80">
        <v>33</v>
      </c>
      <c r="AO18" s="80">
        <v>1</v>
      </c>
      <c r="AP18" s="80">
        <v>0</v>
      </c>
      <c r="AQ18" s="80">
        <v>3</v>
      </c>
      <c r="AR18" s="80">
        <v>12</v>
      </c>
      <c r="AS18" s="99">
        <v>0</v>
      </c>
      <c r="AT18" s="115">
        <f t="shared" si="26"/>
        <v>229</v>
      </c>
      <c r="AU18" s="80">
        <v>62</v>
      </c>
      <c r="AV18" s="80">
        <v>3</v>
      </c>
      <c r="AW18" s="80">
        <v>0</v>
      </c>
      <c r="AX18" s="80">
        <v>75</v>
      </c>
      <c r="AY18" s="80">
        <v>89</v>
      </c>
      <c r="AZ18" s="99">
        <v>0</v>
      </c>
      <c r="BA18" s="115">
        <f t="shared" si="27"/>
        <v>0</v>
      </c>
      <c r="BB18" s="96">
        <f t="shared" si="28"/>
        <v>0</v>
      </c>
      <c r="BC18" s="96">
        <f t="shared" si="29"/>
        <v>0</v>
      </c>
      <c r="BD18" s="97">
        <f t="shared" si="30"/>
        <v>0</v>
      </c>
      <c r="BE18" s="96">
        <f t="shared" si="31"/>
        <v>0</v>
      </c>
      <c r="BF18" s="96">
        <f t="shared" si="32"/>
        <v>0</v>
      </c>
      <c r="BG18" s="98">
        <f t="shared" si="33"/>
        <v>0</v>
      </c>
    </row>
    <row r="20" spans="1:59" x14ac:dyDescent="0.2">
      <c r="AU20" s="797" t="s">
        <v>57</v>
      </c>
      <c r="AV20" s="797"/>
      <c r="AW20" s="797"/>
      <c r="AX20" s="797"/>
      <c r="AY20" s="797"/>
      <c r="AZ20" s="797"/>
      <c r="BA20" s="797"/>
      <c r="BB20" s="797"/>
      <c r="BC20" s="797"/>
      <c r="BD20" s="66"/>
    </row>
    <row r="21" spans="1:59" x14ac:dyDescent="0.2">
      <c r="AV21" s="89" t="s">
        <v>432</v>
      </c>
    </row>
    <row r="22" spans="1:59" x14ac:dyDescent="0.2">
      <c r="AV22" s="240" t="s">
        <v>561</v>
      </c>
    </row>
    <row r="23" spans="1:59" x14ac:dyDescent="0.2">
      <c r="AV23" s="89"/>
    </row>
    <row r="24" spans="1:59" ht="16.5" x14ac:dyDescent="0.25">
      <c r="AF24" s="100" t="s">
        <v>872</v>
      </c>
      <c r="AK24" s="101" t="s">
        <v>847</v>
      </c>
      <c r="AL24" s="102"/>
      <c r="AM24" s="103"/>
      <c r="AN24" s="103"/>
      <c r="AO24" s="103"/>
      <c r="AP24" s="103"/>
      <c r="AQ24" s="104" t="s">
        <v>204</v>
      </c>
      <c r="AR24" s="105"/>
      <c r="AS24" s="105"/>
      <c r="AT24" s="106"/>
      <c r="AU24" s="106"/>
      <c r="AV24" s="240"/>
    </row>
    <row r="25" spans="1:59" ht="16.5" x14ac:dyDescent="0.25">
      <c r="AF25" s="107"/>
      <c r="AK25" s="101"/>
      <c r="AL25" s="102"/>
      <c r="AM25" s="103"/>
      <c r="AN25" s="103"/>
      <c r="AO25" s="103"/>
      <c r="AP25" s="103"/>
      <c r="AQ25" s="108"/>
      <c r="AR25" s="108"/>
      <c r="AS25" s="108"/>
      <c r="AT25" s="106"/>
      <c r="AU25" s="106"/>
      <c r="AV25" t="s">
        <v>848</v>
      </c>
    </row>
    <row r="26" spans="1:59" x14ac:dyDescent="0.2">
      <c r="AF26" s="384"/>
      <c r="AK26" s="7" t="s">
        <v>849</v>
      </c>
      <c r="AL26" s="384"/>
      <c r="AM26" s="384"/>
      <c r="AN26" s="384"/>
      <c r="AO26" s="384"/>
      <c r="AP26" s="384"/>
      <c r="AQ26" s="7" t="s">
        <v>124</v>
      </c>
      <c r="AR26" s="384"/>
      <c r="AS26" s="384"/>
      <c r="AT26" s="384"/>
      <c r="AU26" s="384"/>
    </row>
    <row r="27" spans="1:59" x14ac:dyDescent="0.2">
      <c r="AV27" t="s">
        <v>850</v>
      </c>
    </row>
    <row r="172" spans="13:13" x14ac:dyDescent="0.2">
      <c r="M172" s="123"/>
    </row>
  </sheetData>
  <sheetProtection formatCells="0" formatColumns="0" formatRows="0" insertColumns="0" insertRows="0" insertHyperlinks="0" deleteColumns="0" deleteRows="0" sort="0" autoFilter="0" pivotTables="0"/>
  <mergeCells count="31">
    <mergeCell ref="N1:O1"/>
    <mergeCell ref="AU20:BC20"/>
    <mergeCell ref="AM7:AM8"/>
    <mergeCell ref="AN7:AS7"/>
    <mergeCell ref="AT7:AT8"/>
    <mergeCell ref="AU7:AZ7"/>
    <mergeCell ref="Y7:Y8"/>
    <mergeCell ref="Z7:AE7"/>
    <mergeCell ref="BA5:BG6"/>
    <mergeCell ref="AF6:AL6"/>
    <mergeCell ref="BA7:BA8"/>
    <mergeCell ref="BB7:BG7"/>
    <mergeCell ref="AF7:AF8"/>
    <mergeCell ref="AG7:AL7"/>
    <mergeCell ref="AM6:AS6"/>
    <mergeCell ref="AT6:AZ6"/>
    <mergeCell ref="A5:A8"/>
    <mergeCell ref="B5:B8"/>
    <mergeCell ref="C5:C8"/>
    <mergeCell ref="D5:J6"/>
    <mergeCell ref="K5:Q6"/>
    <mergeCell ref="L7:Q7"/>
    <mergeCell ref="D7:D8"/>
    <mergeCell ref="E7:J7"/>
    <mergeCell ref="K7:K8"/>
    <mergeCell ref="AT5:AZ5"/>
    <mergeCell ref="AF5:AS5"/>
    <mergeCell ref="R7:R8"/>
    <mergeCell ref="R5:X6"/>
    <mergeCell ref="S7:X7"/>
    <mergeCell ref="Y5:AE6"/>
  </mergeCells>
  <hyperlinks>
    <hyperlink ref="N1:O1" location="'Списък Приложения'!A1" display="НАЗАД"/>
  </hyperlinks>
  <pageMargins left="0.70866141732283472" right="0.70866141732283472" top="0.74803149606299213" bottom="0.74803149606299213" header="0.31496062992125984" footer="0.31496062992125984"/>
  <pageSetup paperSize="9" scale="55" orientation="landscape" r:id="rId1"/>
  <colBreaks count="1" manualBreakCount="1">
    <brk id="31"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BL65"/>
  <sheetViews>
    <sheetView topLeftCell="I1" zoomScaleNormal="100" workbookViewId="0">
      <selection activeCell="B28" sqref="B28:AS28"/>
    </sheetView>
  </sheetViews>
  <sheetFormatPr defaultRowHeight="12.75" x14ac:dyDescent="0.2"/>
  <cols>
    <col min="1" max="1" width="5.28515625" customWidth="1"/>
    <col min="2" max="2" width="40.7109375" customWidth="1"/>
    <col min="3" max="3" width="8.5703125" customWidth="1"/>
    <col min="4" max="33" width="4.7109375" customWidth="1"/>
    <col min="34" max="34" width="8.5703125" customWidth="1"/>
    <col min="35" max="64" width="4.7109375" customWidth="1"/>
  </cols>
  <sheetData>
    <row r="1" spans="1:64" x14ac:dyDescent="0.2">
      <c r="B1" s="93" t="s">
        <v>198</v>
      </c>
      <c r="C1" s="390"/>
      <c r="AH1" s="91"/>
    </row>
    <row r="2" spans="1:64" ht="30.75" customHeight="1" x14ac:dyDescent="0.2">
      <c r="B2" s="857" t="s">
        <v>863</v>
      </c>
      <c r="C2" s="857"/>
      <c r="D2" s="857"/>
      <c r="E2" s="857"/>
      <c r="F2" s="857"/>
      <c r="G2" s="857"/>
      <c r="H2" s="857"/>
      <c r="I2" s="857"/>
      <c r="J2" s="857"/>
      <c r="K2" s="857"/>
      <c r="L2" s="857"/>
      <c r="M2" s="857"/>
      <c r="N2" s="857"/>
      <c r="O2" s="857"/>
      <c r="P2" s="857"/>
      <c r="Q2" s="857"/>
      <c r="R2" s="857"/>
      <c r="S2" s="857"/>
      <c r="T2" s="857"/>
      <c r="U2" s="857"/>
      <c r="V2" s="857"/>
      <c r="W2" s="857"/>
      <c r="X2" s="857"/>
      <c r="Y2" s="857"/>
      <c r="Z2" s="857"/>
      <c r="AA2" s="857"/>
      <c r="AB2" s="857"/>
      <c r="AC2" s="857"/>
      <c r="AD2" s="857"/>
      <c r="AE2" s="857"/>
      <c r="AF2" s="857"/>
      <c r="AG2" s="857"/>
      <c r="AH2" s="856" t="s">
        <v>243</v>
      </c>
      <c r="AI2" s="856"/>
      <c r="AJ2" s="856"/>
      <c r="AK2" s="856"/>
      <c r="AL2" s="92"/>
      <c r="AM2" s="92"/>
      <c r="AN2" s="92"/>
      <c r="AO2" s="92"/>
      <c r="AP2" s="92"/>
      <c r="AQ2" s="92"/>
      <c r="AR2" s="92"/>
      <c r="AS2" s="92"/>
      <c r="AT2" s="92"/>
      <c r="AU2" s="92"/>
      <c r="AV2" s="92"/>
      <c r="AW2" s="92"/>
      <c r="AX2" s="92"/>
      <c r="AY2" s="92"/>
      <c r="AZ2" s="92"/>
      <c r="BA2" s="92"/>
      <c r="BB2" s="92"/>
      <c r="BC2" s="139"/>
      <c r="BD2" s="139"/>
      <c r="BE2" s="139"/>
      <c r="BF2" s="139"/>
      <c r="BG2" s="139"/>
      <c r="BH2" s="139"/>
      <c r="BI2" s="139"/>
    </row>
    <row r="3" spans="1:64" ht="13.5" thickBot="1" x14ac:dyDescent="0.25">
      <c r="G3" s="91"/>
      <c r="L3" s="91" t="s">
        <v>251</v>
      </c>
      <c r="AL3" s="91"/>
    </row>
    <row r="4" spans="1:64" ht="42" customHeight="1" x14ac:dyDescent="0.2">
      <c r="A4" s="828" t="s">
        <v>225</v>
      </c>
      <c r="B4" s="859" t="s">
        <v>252</v>
      </c>
      <c r="C4" s="820" t="s">
        <v>200</v>
      </c>
      <c r="D4" s="821"/>
      <c r="E4" s="821"/>
      <c r="F4" s="821"/>
      <c r="G4" s="821"/>
      <c r="H4" s="821"/>
      <c r="I4" s="821"/>
      <c r="J4" s="821"/>
      <c r="K4" s="821"/>
      <c r="L4" s="821"/>
      <c r="M4" s="821"/>
      <c r="N4" s="821"/>
      <c r="O4" s="821"/>
      <c r="P4" s="821"/>
      <c r="Q4" s="821"/>
      <c r="R4" s="821"/>
      <c r="S4" s="821"/>
      <c r="T4" s="821"/>
      <c r="U4" s="821"/>
      <c r="V4" s="821"/>
      <c r="W4" s="821"/>
      <c r="X4" s="821"/>
      <c r="Y4" s="821"/>
      <c r="Z4" s="821"/>
      <c r="AA4" s="821"/>
      <c r="AB4" s="821"/>
      <c r="AC4" s="821"/>
      <c r="AD4" s="821"/>
      <c r="AE4" s="821"/>
      <c r="AF4" s="821"/>
      <c r="AG4" s="821"/>
      <c r="AH4" s="820" t="s">
        <v>201</v>
      </c>
      <c r="AI4" s="821"/>
      <c r="AJ4" s="821"/>
      <c r="AK4" s="821"/>
      <c r="AL4" s="821"/>
      <c r="AM4" s="821"/>
      <c r="AN4" s="821"/>
      <c r="AO4" s="821"/>
      <c r="AP4" s="821"/>
      <c r="AQ4" s="821"/>
      <c r="AR4" s="821"/>
      <c r="AS4" s="821"/>
      <c r="AT4" s="821"/>
      <c r="AU4" s="821"/>
      <c r="AV4" s="821"/>
      <c r="AW4" s="821"/>
      <c r="AX4" s="821"/>
      <c r="AY4" s="821"/>
      <c r="AZ4" s="821"/>
      <c r="BA4" s="821"/>
      <c r="BB4" s="821"/>
      <c r="BC4" s="821"/>
      <c r="BD4" s="821"/>
      <c r="BE4" s="821"/>
      <c r="BF4" s="821"/>
      <c r="BG4" s="821"/>
      <c r="BH4" s="821"/>
      <c r="BI4" s="821"/>
      <c r="BJ4" s="821"/>
      <c r="BK4" s="821"/>
      <c r="BL4" s="822"/>
    </row>
    <row r="5" spans="1:64" ht="15.75" customHeight="1" x14ac:dyDescent="0.2">
      <c r="A5" s="829"/>
      <c r="B5" s="860"/>
      <c r="C5" s="805" t="s">
        <v>202</v>
      </c>
      <c r="D5" s="806"/>
      <c r="E5" s="806"/>
      <c r="F5" s="806"/>
      <c r="G5" s="806"/>
      <c r="H5" s="806"/>
      <c r="I5" s="806"/>
      <c r="J5" s="806"/>
      <c r="K5" s="806"/>
      <c r="L5" s="806"/>
      <c r="M5" s="806"/>
      <c r="N5" s="806"/>
      <c r="O5" s="806"/>
      <c r="P5" s="806"/>
      <c r="Q5" s="806"/>
      <c r="R5" s="806"/>
      <c r="S5" s="806"/>
      <c r="T5" s="806"/>
      <c r="U5" s="806"/>
      <c r="V5" s="806"/>
      <c r="W5" s="806"/>
      <c r="X5" s="806"/>
      <c r="Y5" s="806"/>
      <c r="Z5" s="806"/>
      <c r="AA5" s="806"/>
      <c r="AB5" s="806"/>
      <c r="AC5" s="806"/>
      <c r="AD5" s="806"/>
      <c r="AE5" s="806"/>
      <c r="AF5" s="806"/>
      <c r="AG5" s="806"/>
      <c r="AH5" s="805" t="s">
        <v>202</v>
      </c>
      <c r="AI5" s="806"/>
      <c r="AJ5" s="806"/>
      <c r="AK5" s="806"/>
      <c r="AL5" s="806"/>
      <c r="AM5" s="806"/>
      <c r="AN5" s="806"/>
      <c r="AO5" s="806"/>
      <c r="AP5" s="806"/>
      <c r="AQ5" s="806"/>
      <c r="AR5" s="806"/>
      <c r="AS5" s="806"/>
      <c r="AT5" s="806"/>
      <c r="AU5" s="806"/>
      <c r="AV5" s="806"/>
      <c r="AW5" s="806"/>
      <c r="AX5" s="806"/>
      <c r="AY5" s="806"/>
      <c r="AZ5" s="806"/>
      <c r="BA5" s="806"/>
      <c r="BB5" s="806"/>
      <c r="BC5" s="806"/>
      <c r="BD5" s="806"/>
      <c r="BE5" s="806"/>
      <c r="BF5" s="806"/>
      <c r="BG5" s="806"/>
      <c r="BH5" s="806"/>
      <c r="BI5" s="806"/>
      <c r="BJ5" s="806"/>
      <c r="BK5" s="806"/>
      <c r="BL5" s="807"/>
    </row>
    <row r="6" spans="1:64" s="67" customFormat="1" ht="24" customHeight="1" x14ac:dyDescent="0.2">
      <c r="A6" s="858"/>
      <c r="B6" s="860"/>
      <c r="C6" s="161" t="s">
        <v>85</v>
      </c>
      <c r="D6" s="383" t="s">
        <v>699</v>
      </c>
      <c r="E6" s="382" t="s">
        <v>773</v>
      </c>
      <c r="F6" s="162" t="s">
        <v>700</v>
      </c>
      <c r="G6" s="162" t="s">
        <v>701</v>
      </c>
      <c r="H6" s="162" t="s">
        <v>774</v>
      </c>
      <c r="I6" s="162" t="s">
        <v>775</v>
      </c>
      <c r="J6" s="162" t="s">
        <v>702</v>
      </c>
      <c r="K6" s="162" t="s">
        <v>703</v>
      </c>
      <c r="L6" s="162" t="s">
        <v>704</v>
      </c>
      <c r="M6" s="162" t="s">
        <v>705</v>
      </c>
      <c r="N6" s="162" t="s">
        <v>706</v>
      </c>
      <c r="O6" s="162" t="s">
        <v>707</v>
      </c>
      <c r="P6" s="162" t="s">
        <v>708</v>
      </c>
      <c r="Q6" s="162" t="s">
        <v>709</v>
      </c>
      <c r="R6" s="162" t="s">
        <v>710</v>
      </c>
      <c r="S6" s="162" t="s">
        <v>776</v>
      </c>
      <c r="T6" s="162" t="s">
        <v>711</v>
      </c>
      <c r="U6" s="162" t="s">
        <v>712</v>
      </c>
      <c r="V6" s="162" t="s">
        <v>713</v>
      </c>
      <c r="W6" s="162" t="s">
        <v>714</v>
      </c>
      <c r="X6" s="162" t="s">
        <v>715</v>
      </c>
      <c r="Y6" s="162" t="s">
        <v>716</v>
      </c>
      <c r="Z6" s="162" t="s">
        <v>717</v>
      </c>
      <c r="AA6" s="162" t="s">
        <v>718</v>
      </c>
      <c r="AB6" s="162" t="s">
        <v>777</v>
      </c>
      <c r="AC6" s="162" t="s">
        <v>719</v>
      </c>
      <c r="AD6" s="376" t="s">
        <v>720</v>
      </c>
      <c r="AE6" s="378" t="s">
        <v>721</v>
      </c>
      <c r="AF6" s="376" t="s">
        <v>722</v>
      </c>
      <c r="AG6" s="376" t="s">
        <v>778</v>
      </c>
      <c r="AH6" s="161" t="s">
        <v>85</v>
      </c>
      <c r="AI6" s="383" t="s">
        <v>699</v>
      </c>
      <c r="AJ6" s="382" t="s">
        <v>773</v>
      </c>
      <c r="AK6" s="162" t="s">
        <v>700</v>
      </c>
      <c r="AL6" s="162" t="s">
        <v>701</v>
      </c>
      <c r="AM6" s="162" t="s">
        <v>774</v>
      </c>
      <c r="AN6" s="162" t="s">
        <v>775</v>
      </c>
      <c r="AO6" s="162" t="s">
        <v>702</v>
      </c>
      <c r="AP6" s="162" t="s">
        <v>703</v>
      </c>
      <c r="AQ6" s="162" t="s">
        <v>704</v>
      </c>
      <c r="AR6" s="162" t="s">
        <v>705</v>
      </c>
      <c r="AS6" s="162" t="s">
        <v>706</v>
      </c>
      <c r="AT6" s="162" t="s">
        <v>707</v>
      </c>
      <c r="AU6" s="162" t="s">
        <v>708</v>
      </c>
      <c r="AV6" s="162" t="s">
        <v>709</v>
      </c>
      <c r="AW6" s="162" t="s">
        <v>710</v>
      </c>
      <c r="AX6" s="162" t="s">
        <v>776</v>
      </c>
      <c r="AY6" s="162" t="s">
        <v>711</v>
      </c>
      <c r="AZ6" s="162" t="s">
        <v>712</v>
      </c>
      <c r="BA6" s="162" t="s">
        <v>713</v>
      </c>
      <c r="BB6" s="162" t="s">
        <v>714</v>
      </c>
      <c r="BC6" s="162" t="s">
        <v>715</v>
      </c>
      <c r="BD6" s="162" t="s">
        <v>716</v>
      </c>
      <c r="BE6" s="162" t="s">
        <v>717</v>
      </c>
      <c r="BF6" s="162" t="s">
        <v>718</v>
      </c>
      <c r="BG6" s="162" t="s">
        <v>777</v>
      </c>
      <c r="BH6" s="162" t="s">
        <v>719</v>
      </c>
      <c r="BI6" s="376" t="s">
        <v>720</v>
      </c>
      <c r="BJ6" s="378" t="s">
        <v>721</v>
      </c>
      <c r="BK6" s="376" t="s">
        <v>722</v>
      </c>
      <c r="BL6" s="163" t="s">
        <v>778</v>
      </c>
    </row>
    <row r="7" spans="1:64" x14ac:dyDescent="0.2">
      <c r="A7" s="171"/>
      <c r="B7" s="172" t="s">
        <v>85</v>
      </c>
      <c r="C7" s="115">
        <f>D7+E7+F7+G7+H7+I7+J7+K7+L7+M7+N7+O7+P7+Q7+R7+S7+T7+U7+V7+W7+X7+Y7+Z7+AA7+AB7+AC7+AD7+AE7+AF7+AG7</f>
        <v>114</v>
      </c>
      <c r="D7" s="96">
        <f t="shared" ref="D7:AG7" si="0">SUM(D8:D17)</f>
        <v>75</v>
      </c>
      <c r="E7" s="96">
        <f t="shared" si="0"/>
        <v>0</v>
      </c>
      <c r="F7" s="96">
        <f t="shared" si="0"/>
        <v>13</v>
      </c>
      <c r="G7" s="96">
        <f t="shared" si="0"/>
        <v>1</v>
      </c>
      <c r="H7" s="96">
        <f t="shared" si="0"/>
        <v>0</v>
      </c>
      <c r="I7" s="96">
        <f t="shared" si="0"/>
        <v>1</v>
      </c>
      <c r="J7" s="96">
        <f t="shared" si="0"/>
        <v>0</v>
      </c>
      <c r="K7" s="96">
        <f t="shared" si="0"/>
        <v>2</v>
      </c>
      <c r="L7" s="96">
        <f t="shared" si="0"/>
        <v>0</v>
      </c>
      <c r="M7" s="96">
        <f t="shared" si="0"/>
        <v>0</v>
      </c>
      <c r="N7" s="96">
        <f t="shared" si="0"/>
        <v>0</v>
      </c>
      <c r="O7" s="96">
        <f t="shared" si="0"/>
        <v>15</v>
      </c>
      <c r="P7" s="96">
        <f t="shared" si="0"/>
        <v>3</v>
      </c>
      <c r="Q7" s="96">
        <f t="shared" si="0"/>
        <v>0</v>
      </c>
      <c r="R7" s="96">
        <f t="shared" si="0"/>
        <v>0</v>
      </c>
      <c r="S7" s="96">
        <f t="shared" si="0"/>
        <v>0</v>
      </c>
      <c r="T7" s="96">
        <f t="shared" si="0"/>
        <v>4</v>
      </c>
      <c r="U7" s="96">
        <f t="shared" si="0"/>
        <v>0</v>
      </c>
      <c r="V7" s="96">
        <f t="shared" si="0"/>
        <v>0</v>
      </c>
      <c r="W7" s="96">
        <f t="shared" si="0"/>
        <v>0</v>
      </c>
      <c r="X7" s="96">
        <f t="shared" si="0"/>
        <v>0</v>
      </c>
      <c r="Y7" s="96">
        <f t="shared" si="0"/>
        <v>0</v>
      </c>
      <c r="Z7" s="96">
        <f t="shared" si="0"/>
        <v>0</v>
      </c>
      <c r="AA7" s="96">
        <f t="shared" si="0"/>
        <v>0</v>
      </c>
      <c r="AB7" s="96">
        <f t="shared" si="0"/>
        <v>0</v>
      </c>
      <c r="AC7" s="96">
        <f t="shared" si="0"/>
        <v>0</v>
      </c>
      <c r="AD7" s="96">
        <f t="shared" si="0"/>
        <v>0</v>
      </c>
      <c r="AE7" s="96">
        <f t="shared" si="0"/>
        <v>0</v>
      </c>
      <c r="AF7" s="96">
        <f t="shared" si="0"/>
        <v>0</v>
      </c>
      <c r="AG7" s="96">
        <f t="shared" si="0"/>
        <v>0</v>
      </c>
      <c r="AH7" s="115">
        <f>AI7+AJ7+AK7+AL7+AM7+AN7+AO7+AP7+AQ7+AR7+AS7+AT7+AU7+AV7+AW7+AX7+AY7+AZ7+BA7+BB7+BC7+BD7+BE7+BF7+BG7+BH7+BI7+BJ7+BK7+BL7</f>
        <v>68</v>
      </c>
      <c r="AI7" s="96">
        <f t="shared" ref="AI7:BL7" si="1">SUM(AI8:AI17)</f>
        <v>38</v>
      </c>
      <c r="AJ7" s="96">
        <f t="shared" si="1"/>
        <v>0</v>
      </c>
      <c r="AK7" s="96">
        <f t="shared" si="1"/>
        <v>24</v>
      </c>
      <c r="AL7" s="96">
        <f t="shared" si="1"/>
        <v>2</v>
      </c>
      <c r="AM7" s="96">
        <f t="shared" si="1"/>
        <v>0</v>
      </c>
      <c r="AN7" s="96">
        <f t="shared" si="1"/>
        <v>0</v>
      </c>
      <c r="AO7" s="96">
        <f t="shared" si="1"/>
        <v>0</v>
      </c>
      <c r="AP7" s="96">
        <f t="shared" si="1"/>
        <v>0</v>
      </c>
      <c r="AQ7" s="96">
        <f t="shared" si="1"/>
        <v>0</v>
      </c>
      <c r="AR7" s="96">
        <f t="shared" si="1"/>
        <v>0</v>
      </c>
      <c r="AS7" s="96">
        <f t="shared" si="1"/>
        <v>0</v>
      </c>
      <c r="AT7" s="96">
        <f t="shared" si="1"/>
        <v>4</v>
      </c>
      <c r="AU7" s="96">
        <f t="shared" si="1"/>
        <v>0</v>
      </c>
      <c r="AV7" s="96">
        <f t="shared" si="1"/>
        <v>0</v>
      </c>
      <c r="AW7" s="96">
        <f t="shared" si="1"/>
        <v>0</v>
      </c>
      <c r="AX7" s="96">
        <f t="shared" si="1"/>
        <v>0</v>
      </c>
      <c r="AY7" s="96">
        <f t="shared" si="1"/>
        <v>0</v>
      </c>
      <c r="AZ7" s="96">
        <f t="shared" si="1"/>
        <v>0</v>
      </c>
      <c r="BA7" s="96">
        <f t="shared" si="1"/>
        <v>0</v>
      </c>
      <c r="BB7" s="96">
        <f t="shared" si="1"/>
        <v>0</v>
      </c>
      <c r="BC7" s="96">
        <f t="shared" si="1"/>
        <v>0</v>
      </c>
      <c r="BD7" s="96">
        <f t="shared" si="1"/>
        <v>0</v>
      </c>
      <c r="BE7" s="96">
        <f t="shared" si="1"/>
        <v>0</v>
      </c>
      <c r="BF7" s="96">
        <f t="shared" si="1"/>
        <v>0</v>
      </c>
      <c r="BG7" s="96">
        <f t="shared" si="1"/>
        <v>0</v>
      </c>
      <c r="BH7" s="96">
        <f t="shared" si="1"/>
        <v>0</v>
      </c>
      <c r="BI7" s="96">
        <f t="shared" si="1"/>
        <v>0</v>
      </c>
      <c r="BJ7" s="96">
        <f t="shared" si="1"/>
        <v>0</v>
      </c>
      <c r="BK7" s="96">
        <f t="shared" si="1"/>
        <v>0</v>
      </c>
      <c r="BL7" s="98">
        <f t="shared" si="1"/>
        <v>0</v>
      </c>
    </row>
    <row r="8" spans="1:64" x14ac:dyDescent="0.2">
      <c r="A8" s="580">
        <v>1</v>
      </c>
      <c r="B8" s="582" t="s">
        <v>834</v>
      </c>
      <c r="C8" s="115">
        <f>D8+E8+F8+G8+H8+I8+J8+K8+L8+M8+N8+O8+P8+Q8+R8+S8+T8+U8+V8+W8+X8+Y8+Z8+AA8+AB8+AC8+AD8+AE8+AF8+AG8</f>
        <v>0</v>
      </c>
      <c r="D8" s="579"/>
      <c r="E8" s="579"/>
      <c r="F8" s="579"/>
      <c r="G8" s="579"/>
      <c r="H8" s="579"/>
      <c r="I8" s="579"/>
      <c r="J8" s="579"/>
      <c r="K8" s="579"/>
      <c r="L8" s="579"/>
      <c r="M8" s="579"/>
      <c r="N8" s="579"/>
      <c r="O8" s="579"/>
      <c r="P8" s="579"/>
      <c r="Q8" s="579"/>
      <c r="R8" s="579"/>
      <c r="S8" s="579"/>
      <c r="T8" s="579"/>
      <c r="U8" s="579"/>
      <c r="V8" s="579"/>
      <c r="W8" s="579"/>
      <c r="X8" s="579"/>
      <c r="Y8" s="579"/>
      <c r="Z8" s="579"/>
      <c r="AA8" s="579"/>
      <c r="AB8" s="579"/>
      <c r="AC8" s="579"/>
      <c r="AD8" s="584"/>
      <c r="AE8" s="584"/>
      <c r="AF8" s="584"/>
      <c r="AG8" s="584"/>
      <c r="AH8" s="115">
        <f>AI8+AJ8+AK8+AL8+AM8+AN8+AO8+AP8+AQ8+AR8+AS8+AT8+AU8+AV8+AW8+AX8+AY8+AZ8+BA8+BB8+BC8+BD8+BE8+BF8+BG8+BH8+BI8+BJ8+BK8+BL8</f>
        <v>1</v>
      </c>
      <c r="AI8" s="579"/>
      <c r="AJ8" s="579"/>
      <c r="AK8" s="579"/>
      <c r="AL8" s="579"/>
      <c r="AM8" s="579"/>
      <c r="AN8" s="579"/>
      <c r="AO8" s="579"/>
      <c r="AP8" s="579"/>
      <c r="AQ8" s="579"/>
      <c r="AR8" s="579"/>
      <c r="AS8" s="579"/>
      <c r="AT8" s="579">
        <v>1</v>
      </c>
      <c r="AU8" s="579"/>
      <c r="AV8" s="579"/>
      <c r="AW8" s="579"/>
      <c r="AX8" s="579"/>
      <c r="AY8" s="579"/>
      <c r="AZ8" s="579"/>
      <c r="BA8" s="579"/>
      <c r="BB8" s="579"/>
      <c r="BC8" s="579"/>
      <c r="BD8" s="579"/>
      <c r="BE8" s="579"/>
      <c r="BF8" s="579"/>
      <c r="BG8" s="579"/>
      <c r="BH8" s="579"/>
      <c r="BI8" s="584"/>
      <c r="BJ8" s="584"/>
      <c r="BK8" s="584"/>
      <c r="BL8" s="581"/>
    </row>
    <row r="9" spans="1:64" x14ac:dyDescent="0.2">
      <c r="A9" s="580">
        <v>2</v>
      </c>
      <c r="B9" s="586" t="s">
        <v>865</v>
      </c>
      <c r="C9" s="115">
        <f t="shared" ref="C9:C17" si="2">D9+E9+F9+G9+H9+I9+J9+K9+L9+M9+N9+O9+P9+Q9+R9+S9+T9+U9+V9+W9+X9+Y9+Z9+AA9+AB9+AC9+AD9+AE9+AF9+AG9</f>
        <v>2</v>
      </c>
      <c r="D9" s="579">
        <v>2</v>
      </c>
      <c r="E9" s="579"/>
      <c r="F9" s="579"/>
      <c r="G9" s="579"/>
      <c r="H9" s="579"/>
      <c r="I9" s="579"/>
      <c r="J9" s="579"/>
      <c r="K9" s="579"/>
      <c r="L9" s="579"/>
      <c r="M9" s="579"/>
      <c r="N9" s="579"/>
      <c r="O9" s="579"/>
      <c r="P9" s="579"/>
      <c r="Q9" s="579"/>
      <c r="R9" s="579"/>
      <c r="S9" s="579"/>
      <c r="T9" s="579"/>
      <c r="U9" s="579"/>
      <c r="V9" s="579"/>
      <c r="W9" s="579"/>
      <c r="X9" s="579"/>
      <c r="Y9" s="579"/>
      <c r="Z9" s="579"/>
      <c r="AA9" s="579"/>
      <c r="AB9" s="579"/>
      <c r="AC9" s="579"/>
      <c r="AD9" s="584"/>
      <c r="AE9" s="584"/>
      <c r="AF9" s="584"/>
      <c r="AG9" s="584"/>
      <c r="AH9" s="115">
        <f t="shared" ref="AH9:AH17" si="3">AI9+AJ9+AK9+AL9+AM9+AN9+AO9+AP9+AQ9+AR9+AS9+AT9+AU9+AV9+AW9+AX9+AY9+AZ9+BA9+BB9+BC9+BD9+BE9+BF9+BG9+BH9+BI9+BJ9+BK9+BL9</f>
        <v>0</v>
      </c>
      <c r="AI9" s="579"/>
      <c r="AJ9" s="579"/>
      <c r="AK9" s="579"/>
      <c r="AL9" s="579"/>
      <c r="AM9" s="579"/>
      <c r="AN9" s="579"/>
      <c r="AO9" s="579"/>
      <c r="AP9" s="579"/>
      <c r="AQ9" s="579"/>
      <c r="AR9" s="579"/>
      <c r="AS9" s="579"/>
      <c r="AT9" s="579"/>
      <c r="AU9" s="579"/>
      <c r="AV9" s="579"/>
      <c r="AW9" s="579"/>
      <c r="AX9" s="579"/>
      <c r="AY9" s="579"/>
      <c r="AZ9" s="579"/>
      <c r="BA9" s="579"/>
      <c r="BB9" s="579"/>
      <c r="BC9" s="579"/>
      <c r="BD9" s="579"/>
      <c r="BE9" s="579"/>
      <c r="BF9" s="579"/>
      <c r="BG9" s="579"/>
      <c r="BH9" s="579"/>
      <c r="BI9" s="584"/>
      <c r="BJ9" s="584"/>
      <c r="BK9" s="584"/>
      <c r="BL9" s="581"/>
    </row>
    <row r="10" spans="1:64" x14ac:dyDescent="0.2">
      <c r="A10" s="580">
        <v>3</v>
      </c>
      <c r="B10" s="582" t="s">
        <v>836</v>
      </c>
      <c r="C10" s="115">
        <f t="shared" si="2"/>
        <v>15</v>
      </c>
      <c r="D10" s="579">
        <v>12</v>
      </c>
      <c r="E10" s="579"/>
      <c r="F10" s="579">
        <v>2</v>
      </c>
      <c r="G10" s="579"/>
      <c r="H10" s="579"/>
      <c r="I10" s="579"/>
      <c r="J10" s="579"/>
      <c r="K10" s="579"/>
      <c r="L10" s="579"/>
      <c r="M10" s="579"/>
      <c r="N10" s="579"/>
      <c r="O10" s="579"/>
      <c r="P10" s="579"/>
      <c r="Q10" s="579"/>
      <c r="R10" s="579"/>
      <c r="S10" s="579"/>
      <c r="T10" s="579">
        <v>1</v>
      </c>
      <c r="U10" s="579"/>
      <c r="V10" s="579"/>
      <c r="W10" s="579"/>
      <c r="X10" s="579"/>
      <c r="Y10" s="579"/>
      <c r="Z10" s="579"/>
      <c r="AA10" s="579"/>
      <c r="AB10" s="579"/>
      <c r="AC10" s="579"/>
      <c r="AD10" s="584"/>
      <c r="AE10" s="584"/>
      <c r="AF10" s="584"/>
      <c r="AG10" s="584"/>
      <c r="AH10" s="115">
        <f t="shared" si="3"/>
        <v>9</v>
      </c>
      <c r="AI10" s="579">
        <v>6</v>
      </c>
      <c r="AJ10" s="579"/>
      <c r="AK10" s="579">
        <v>2</v>
      </c>
      <c r="AL10" s="579">
        <v>1</v>
      </c>
      <c r="AM10" s="579"/>
      <c r="AN10" s="579"/>
      <c r="AO10" s="579"/>
      <c r="AP10" s="579"/>
      <c r="AQ10" s="579"/>
      <c r="AR10" s="579"/>
      <c r="AS10" s="579"/>
      <c r="AT10" s="579"/>
      <c r="AU10" s="579"/>
      <c r="AV10" s="579"/>
      <c r="AW10" s="579"/>
      <c r="AX10" s="579"/>
      <c r="AY10" s="579"/>
      <c r="AZ10" s="579"/>
      <c r="BA10" s="579"/>
      <c r="BB10" s="579"/>
      <c r="BC10" s="579"/>
      <c r="BD10" s="579"/>
      <c r="BE10" s="579"/>
      <c r="BF10" s="579"/>
      <c r="BG10" s="579"/>
      <c r="BH10" s="579"/>
      <c r="BI10" s="584"/>
      <c r="BJ10" s="584"/>
      <c r="BK10" s="584"/>
      <c r="BL10" s="581"/>
    </row>
    <row r="11" spans="1:64" x14ac:dyDescent="0.2">
      <c r="A11" s="580">
        <v>4</v>
      </c>
      <c r="B11" s="582" t="s">
        <v>838</v>
      </c>
      <c r="C11" s="115">
        <f t="shared" si="2"/>
        <v>32</v>
      </c>
      <c r="D11" s="579">
        <v>19</v>
      </c>
      <c r="E11" s="579"/>
      <c r="F11" s="579">
        <v>2</v>
      </c>
      <c r="G11" s="579">
        <v>1</v>
      </c>
      <c r="H11" s="579"/>
      <c r="I11" s="579"/>
      <c r="J11" s="579"/>
      <c r="K11" s="579">
        <v>2</v>
      </c>
      <c r="L11" s="579"/>
      <c r="M11" s="579"/>
      <c r="N11" s="579"/>
      <c r="O11" s="579">
        <v>4</v>
      </c>
      <c r="P11" s="579">
        <v>2</v>
      </c>
      <c r="Q11" s="579"/>
      <c r="R11" s="579"/>
      <c r="S11" s="579"/>
      <c r="T11" s="579">
        <v>2</v>
      </c>
      <c r="U11" s="579"/>
      <c r="V11" s="579"/>
      <c r="W11" s="579"/>
      <c r="X11" s="579"/>
      <c r="Y11" s="579"/>
      <c r="Z11" s="579"/>
      <c r="AA11" s="579"/>
      <c r="AB11" s="579"/>
      <c r="AC11" s="579"/>
      <c r="AD11" s="584"/>
      <c r="AE11" s="584"/>
      <c r="AF11" s="584"/>
      <c r="AG11" s="584"/>
      <c r="AH11" s="115">
        <f t="shared" si="3"/>
        <v>10</v>
      </c>
      <c r="AI11" s="579">
        <v>3</v>
      </c>
      <c r="AJ11" s="579"/>
      <c r="AK11" s="579">
        <v>6</v>
      </c>
      <c r="AL11" s="579">
        <v>1</v>
      </c>
      <c r="AM11" s="579"/>
      <c r="AN11" s="579"/>
      <c r="AO11" s="579"/>
      <c r="AP11" s="579"/>
      <c r="AQ11" s="579"/>
      <c r="AR11" s="579"/>
      <c r="AS11" s="579"/>
      <c r="AT11" s="579"/>
      <c r="AU11" s="579"/>
      <c r="AV11" s="579"/>
      <c r="AW11" s="579"/>
      <c r="AX11" s="579"/>
      <c r="AY11" s="579"/>
      <c r="AZ11" s="579"/>
      <c r="BA11" s="579"/>
      <c r="BB11" s="579"/>
      <c r="BC11" s="579"/>
      <c r="BD11" s="579"/>
      <c r="BE11" s="579"/>
      <c r="BF11" s="579"/>
      <c r="BG11" s="579"/>
      <c r="BH11" s="579"/>
      <c r="BI11" s="584"/>
      <c r="BJ11" s="584"/>
      <c r="BK11" s="584"/>
      <c r="BL11" s="581"/>
    </row>
    <row r="12" spans="1:64" x14ac:dyDescent="0.2">
      <c r="A12" s="580">
        <v>5</v>
      </c>
      <c r="B12" s="582" t="s">
        <v>840</v>
      </c>
      <c r="C12" s="115">
        <f t="shared" si="2"/>
        <v>0</v>
      </c>
      <c r="D12" s="579"/>
      <c r="E12" s="579"/>
      <c r="F12" s="579"/>
      <c r="G12" s="579"/>
      <c r="H12" s="579"/>
      <c r="I12" s="579"/>
      <c r="J12" s="579"/>
      <c r="K12" s="579"/>
      <c r="L12" s="579"/>
      <c r="M12" s="579"/>
      <c r="N12" s="579"/>
      <c r="O12" s="579"/>
      <c r="P12" s="579"/>
      <c r="Q12" s="579"/>
      <c r="R12" s="579"/>
      <c r="S12" s="579"/>
      <c r="T12" s="579"/>
      <c r="U12" s="579"/>
      <c r="V12" s="579"/>
      <c r="W12" s="579"/>
      <c r="X12" s="579"/>
      <c r="Y12" s="579"/>
      <c r="Z12" s="579"/>
      <c r="AA12" s="579"/>
      <c r="AB12" s="579"/>
      <c r="AC12" s="579"/>
      <c r="AD12" s="584"/>
      <c r="AE12" s="584"/>
      <c r="AF12" s="584"/>
      <c r="AG12" s="584"/>
      <c r="AH12" s="115">
        <f t="shared" si="3"/>
        <v>1</v>
      </c>
      <c r="AI12" s="579">
        <v>1</v>
      </c>
      <c r="AJ12" s="579"/>
      <c r="AK12" s="579"/>
      <c r="AL12" s="579"/>
      <c r="AM12" s="579"/>
      <c r="AN12" s="579"/>
      <c r="AO12" s="579"/>
      <c r="AP12" s="579"/>
      <c r="AQ12" s="579"/>
      <c r="AR12" s="579"/>
      <c r="AS12" s="579"/>
      <c r="AT12" s="579"/>
      <c r="AU12" s="579"/>
      <c r="AV12" s="579"/>
      <c r="AW12" s="579"/>
      <c r="AX12" s="579"/>
      <c r="AY12" s="579"/>
      <c r="AZ12" s="579"/>
      <c r="BA12" s="579"/>
      <c r="BB12" s="579"/>
      <c r="BC12" s="579"/>
      <c r="BD12" s="579"/>
      <c r="BE12" s="579"/>
      <c r="BF12" s="579"/>
      <c r="BG12" s="579"/>
      <c r="BH12" s="579"/>
      <c r="BI12" s="584"/>
      <c r="BJ12" s="584"/>
      <c r="BK12" s="584"/>
      <c r="BL12" s="581"/>
    </row>
    <row r="13" spans="1:64" x14ac:dyDescent="0.2">
      <c r="A13" s="580">
        <v>6</v>
      </c>
      <c r="B13" s="582" t="s">
        <v>841</v>
      </c>
      <c r="C13" s="115">
        <f t="shared" si="2"/>
        <v>0</v>
      </c>
      <c r="D13" s="579"/>
      <c r="E13" s="579"/>
      <c r="F13" s="579"/>
      <c r="G13" s="579"/>
      <c r="H13" s="579"/>
      <c r="I13" s="579"/>
      <c r="J13" s="579"/>
      <c r="K13" s="579"/>
      <c r="L13" s="579"/>
      <c r="M13" s="579"/>
      <c r="N13" s="579"/>
      <c r="O13" s="579"/>
      <c r="P13" s="579"/>
      <c r="Q13" s="579"/>
      <c r="R13" s="579"/>
      <c r="S13" s="579"/>
      <c r="T13" s="579"/>
      <c r="U13" s="579"/>
      <c r="V13" s="579"/>
      <c r="W13" s="579"/>
      <c r="X13" s="579"/>
      <c r="Y13" s="579"/>
      <c r="Z13" s="579"/>
      <c r="AA13" s="579"/>
      <c r="AB13" s="579"/>
      <c r="AC13" s="579"/>
      <c r="AD13" s="584"/>
      <c r="AE13" s="584"/>
      <c r="AF13" s="584"/>
      <c r="AG13" s="584"/>
      <c r="AH13" s="115">
        <f t="shared" si="3"/>
        <v>3</v>
      </c>
      <c r="AI13" s="579">
        <v>1</v>
      </c>
      <c r="AJ13" s="579"/>
      <c r="AK13" s="579">
        <v>2</v>
      </c>
      <c r="AL13" s="579"/>
      <c r="AM13" s="579"/>
      <c r="AN13" s="579"/>
      <c r="AO13" s="579"/>
      <c r="AP13" s="579"/>
      <c r="AQ13" s="579"/>
      <c r="AR13" s="579"/>
      <c r="AS13" s="579"/>
      <c r="AT13" s="579"/>
      <c r="AU13" s="579"/>
      <c r="AV13" s="579"/>
      <c r="AW13" s="579"/>
      <c r="AX13" s="579"/>
      <c r="AY13" s="579"/>
      <c r="AZ13" s="579"/>
      <c r="BA13" s="579"/>
      <c r="BB13" s="579"/>
      <c r="BC13" s="579"/>
      <c r="BD13" s="579"/>
      <c r="BE13" s="579"/>
      <c r="BF13" s="579"/>
      <c r="BG13" s="579"/>
      <c r="BH13" s="579"/>
      <c r="BI13" s="584"/>
      <c r="BJ13" s="584"/>
      <c r="BK13" s="584"/>
      <c r="BL13" s="581"/>
    </row>
    <row r="14" spans="1:64" x14ac:dyDescent="0.2">
      <c r="A14" s="580">
        <v>7</v>
      </c>
      <c r="B14" s="582" t="s">
        <v>842</v>
      </c>
      <c r="C14" s="115">
        <f t="shared" si="2"/>
        <v>21</v>
      </c>
      <c r="D14" s="579">
        <v>11</v>
      </c>
      <c r="E14" s="579"/>
      <c r="F14" s="579">
        <v>2</v>
      </c>
      <c r="G14" s="579"/>
      <c r="H14" s="579"/>
      <c r="I14" s="579">
        <v>1</v>
      </c>
      <c r="J14" s="579"/>
      <c r="K14" s="579"/>
      <c r="L14" s="579"/>
      <c r="M14" s="579"/>
      <c r="N14" s="579"/>
      <c r="O14" s="579">
        <v>7</v>
      </c>
      <c r="P14" s="579"/>
      <c r="Q14" s="579"/>
      <c r="R14" s="579"/>
      <c r="S14" s="579"/>
      <c r="T14" s="579"/>
      <c r="U14" s="579"/>
      <c r="V14" s="579"/>
      <c r="W14" s="579"/>
      <c r="X14" s="579"/>
      <c r="Y14" s="579"/>
      <c r="Z14" s="579"/>
      <c r="AA14" s="579"/>
      <c r="AB14" s="579"/>
      <c r="AC14" s="579"/>
      <c r="AD14" s="584"/>
      <c r="AE14" s="584"/>
      <c r="AF14" s="584"/>
      <c r="AG14" s="584"/>
      <c r="AH14" s="115">
        <f t="shared" si="3"/>
        <v>6</v>
      </c>
      <c r="AI14" s="579">
        <v>5</v>
      </c>
      <c r="AJ14" s="579"/>
      <c r="AK14" s="579"/>
      <c r="AL14" s="579"/>
      <c r="AM14" s="579"/>
      <c r="AN14" s="579"/>
      <c r="AO14" s="579"/>
      <c r="AP14" s="579"/>
      <c r="AQ14" s="579"/>
      <c r="AR14" s="579"/>
      <c r="AS14" s="579"/>
      <c r="AT14" s="579">
        <v>1</v>
      </c>
      <c r="AU14" s="579"/>
      <c r="AV14" s="579"/>
      <c r="AW14" s="579"/>
      <c r="AX14" s="579"/>
      <c r="AY14" s="579"/>
      <c r="AZ14" s="579"/>
      <c r="BA14" s="579"/>
      <c r="BB14" s="579"/>
      <c r="BC14" s="579"/>
      <c r="BD14" s="579"/>
      <c r="BE14" s="579"/>
      <c r="BF14" s="579"/>
      <c r="BG14" s="579"/>
      <c r="BH14" s="579"/>
      <c r="BI14" s="584"/>
      <c r="BJ14" s="584"/>
      <c r="BK14" s="584"/>
      <c r="BL14" s="581"/>
    </row>
    <row r="15" spans="1:64" x14ac:dyDescent="0.2">
      <c r="A15" s="580">
        <v>8</v>
      </c>
      <c r="B15" s="582" t="s">
        <v>843</v>
      </c>
      <c r="C15" s="115">
        <f t="shared" si="2"/>
        <v>21</v>
      </c>
      <c r="D15" s="579">
        <v>14</v>
      </c>
      <c r="E15" s="579"/>
      <c r="F15" s="579">
        <v>3</v>
      </c>
      <c r="G15" s="579"/>
      <c r="H15" s="579"/>
      <c r="I15" s="579"/>
      <c r="J15" s="579"/>
      <c r="K15" s="579"/>
      <c r="L15" s="579"/>
      <c r="M15" s="579"/>
      <c r="N15" s="579"/>
      <c r="O15" s="579">
        <v>2</v>
      </c>
      <c r="P15" s="579">
        <v>1</v>
      </c>
      <c r="Q15" s="579"/>
      <c r="R15" s="579"/>
      <c r="S15" s="579"/>
      <c r="T15" s="579">
        <v>1</v>
      </c>
      <c r="U15" s="579"/>
      <c r="V15" s="579"/>
      <c r="W15" s="579"/>
      <c r="X15" s="579"/>
      <c r="Y15" s="579"/>
      <c r="Z15" s="579"/>
      <c r="AA15" s="579"/>
      <c r="AB15" s="579"/>
      <c r="AC15" s="579"/>
      <c r="AD15" s="584"/>
      <c r="AE15" s="584"/>
      <c r="AF15" s="584"/>
      <c r="AG15" s="584"/>
      <c r="AH15" s="115">
        <f t="shared" si="3"/>
        <v>21</v>
      </c>
      <c r="AI15" s="579">
        <v>9</v>
      </c>
      <c r="AJ15" s="579"/>
      <c r="AK15" s="579">
        <v>11</v>
      </c>
      <c r="AL15" s="579"/>
      <c r="AM15" s="579"/>
      <c r="AN15" s="579"/>
      <c r="AO15" s="579"/>
      <c r="AP15" s="579"/>
      <c r="AQ15" s="579"/>
      <c r="AR15" s="579"/>
      <c r="AS15" s="579"/>
      <c r="AT15" s="579">
        <v>1</v>
      </c>
      <c r="AU15" s="579"/>
      <c r="AV15" s="579"/>
      <c r="AW15" s="579"/>
      <c r="AX15" s="579"/>
      <c r="AY15" s="579"/>
      <c r="AZ15" s="579"/>
      <c r="BA15" s="579"/>
      <c r="BB15" s="579"/>
      <c r="BC15" s="579"/>
      <c r="BD15" s="579"/>
      <c r="BE15" s="579"/>
      <c r="BF15" s="579"/>
      <c r="BG15" s="579"/>
      <c r="BH15" s="579"/>
      <c r="BI15" s="584"/>
      <c r="BJ15" s="584"/>
      <c r="BK15" s="584"/>
      <c r="BL15" s="581"/>
    </row>
    <row r="16" spans="1:64" x14ac:dyDescent="0.2">
      <c r="A16" s="585">
        <v>9</v>
      </c>
      <c r="B16" s="586" t="s">
        <v>845</v>
      </c>
      <c r="C16" s="115">
        <f t="shared" si="2"/>
        <v>0</v>
      </c>
      <c r="D16" s="579"/>
      <c r="E16" s="579"/>
      <c r="F16" s="579"/>
      <c r="G16" s="579"/>
      <c r="H16" s="579"/>
      <c r="I16" s="579"/>
      <c r="J16" s="579"/>
      <c r="K16" s="579"/>
      <c r="L16" s="579"/>
      <c r="M16" s="579"/>
      <c r="N16" s="579"/>
      <c r="O16" s="579"/>
      <c r="P16" s="579"/>
      <c r="Q16" s="579"/>
      <c r="R16" s="579"/>
      <c r="S16" s="579"/>
      <c r="T16" s="579"/>
      <c r="U16" s="579"/>
      <c r="V16" s="579"/>
      <c r="W16" s="579"/>
      <c r="X16" s="579"/>
      <c r="Y16" s="579"/>
      <c r="Z16" s="579"/>
      <c r="AA16" s="579"/>
      <c r="AB16" s="579"/>
      <c r="AC16" s="579"/>
      <c r="AD16" s="584"/>
      <c r="AE16" s="584"/>
      <c r="AF16" s="584"/>
      <c r="AG16" s="584"/>
      <c r="AH16" s="115">
        <f t="shared" si="3"/>
        <v>2</v>
      </c>
      <c r="AI16" s="579">
        <v>2</v>
      </c>
      <c r="AJ16" s="579"/>
      <c r="AK16" s="579"/>
      <c r="AL16" s="579"/>
      <c r="AM16" s="579"/>
      <c r="AN16" s="579"/>
      <c r="AO16" s="579"/>
      <c r="AP16" s="579"/>
      <c r="AQ16" s="579"/>
      <c r="AR16" s="579"/>
      <c r="AS16" s="579"/>
      <c r="AT16" s="579"/>
      <c r="AU16" s="579"/>
      <c r="AV16" s="579"/>
      <c r="AW16" s="579"/>
      <c r="AX16" s="579"/>
      <c r="AY16" s="579"/>
      <c r="AZ16" s="579"/>
      <c r="BA16" s="579"/>
      <c r="BB16" s="579"/>
      <c r="BC16" s="579"/>
      <c r="BD16" s="579"/>
      <c r="BE16" s="579"/>
      <c r="BF16" s="579"/>
      <c r="BG16" s="579"/>
      <c r="BH16" s="579"/>
      <c r="BI16" s="584"/>
      <c r="BJ16" s="584"/>
      <c r="BK16" s="584"/>
      <c r="BL16" s="581"/>
    </row>
    <row r="17" spans="1:64" x14ac:dyDescent="0.2">
      <c r="A17" s="580">
        <v>10</v>
      </c>
      <c r="B17" s="582" t="s">
        <v>846</v>
      </c>
      <c r="C17" s="115">
        <f t="shared" si="2"/>
        <v>23</v>
      </c>
      <c r="D17" s="579">
        <v>17</v>
      </c>
      <c r="E17" s="579"/>
      <c r="F17" s="579">
        <v>4</v>
      </c>
      <c r="G17" s="579"/>
      <c r="H17" s="579"/>
      <c r="I17" s="579"/>
      <c r="J17" s="579"/>
      <c r="K17" s="579"/>
      <c r="L17" s="579"/>
      <c r="M17" s="579"/>
      <c r="N17" s="579"/>
      <c r="O17" s="579">
        <v>2</v>
      </c>
      <c r="P17" s="579"/>
      <c r="Q17" s="579"/>
      <c r="R17" s="579"/>
      <c r="S17" s="579"/>
      <c r="T17" s="579"/>
      <c r="U17" s="579"/>
      <c r="V17" s="579"/>
      <c r="W17" s="579"/>
      <c r="X17" s="579"/>
      <c r="Y17" s="579"/>
      <c r="Z17" s="579"/>
      <c r="AA17" s="579"/>
      <c r="AB17" s="579"/>
      <c r="AC17" s="579"/>
      <c r="AD17" s="584"/>
      <c r="AE17" s="584"/>
      <c r="AF17" s="584"/>
      <c r="AG17" s="584"/>
      <c r="AH17" s="115">
        <f t="shared" si="3"/>
        <v>15</v>
      </c>
      <c r="AI17" s="579">
        <v>11</v>
      </c>
      <c r="AJ17" s="579"/>
      <c r="AK17" s="579">
        <v>3</v>
      </c>
      <c r="AL17" s="579"/>
      <c r="AM17" s="579"/>
      <c r="AN17" s="579"/>
      <c r="AO17" s="579"/>
      <c r="AP17" s="579"/>
      <c r="AQ17" s="579"/>
      <c r="AR17" s="579"/>
      <c r="AS17" s="579"/>
      <c r="AT17" s="579">
        <v>1</v>
      </c>
      <c r="AU17" s="579"/>
      <c r="AV17" s="579"/>
      <c r="AW17" s="579"/>
      <c r="AX17" s="579"/>
      <c r="AY17" s="579"/>
      <c r="AZ17" s="579"/>
      <c r="BA17" s="579"/>
      <c r="BB17" s="579"/>
      <c r="BC17" s="579"/>
      <c r="BD17" s="579"/>
      <c r="BE17" s="579"/>
      <c r="BF17" s="579"/>
      <c r="BG17" s="579"/>
      <c r="BH17" s="579"/>
      <c r="BI17" s="584"/>
      <c r="BJ17" s="584"/>
      <c r="BK17" s="584"/>
      <c r="BL17" s="581"/>
    </row>
    <row r="18" spans="1:64" x14ac:dyDescent="0.2">
      <c r="A18" s="65"/>
    </row>
    <row r="19" spans="1:64" ht="12.75" customHeight="1" x14ac:dyDescent="0.2">
      <c r="A19" s="65"/>
      <c r="AY19" s="797" t="s">
        <v>57</v>
      </c>
      <c r="AZ19" s="797"/>
      <c r="BA19" s="797"/>
      <c r="BB19" s="797"/>
      <c r="BC19" s="797"/>
      <c r="BD19" s="797"/>
      <c r="BE19" s="797"/>
      <c r="BF19" s="797"/>
      <c r="BG19" s="797"/>
    </row>
    <row r="20" spans="1:64" ht="16.5" x14ac:dyDescent="0.25">
      <c r="AH20" s="100"/>
      <c r="AK20" s="101"/>
      <c r="AL20" s="102"/>
      <c r="AM20" s="102"/>
      <c r="AN20" s="103"/>
      <c r="AO20" s="103"/>
      <c r="AP20" s="103"/>
      <c r="AQ20" s="103"/>
      <c r="AR20" s="104"/>
      <c r="AS20" s="105"/>
      <c r="AT20" s="105"/>
      <c r="AU20" s="105"/>
      <c r="AV20" s="89" t="s">
        <v>432</v>
      </c>
      <c r="AW20" s="106"/>
      <c r="AY20" s="89"/>
    </row>
    <row r="21" spans="1:64" ht="16.5" x14ac:dyDescent="0.25">
      <c r="AH21" s="107"/>
      <c r="AK21" s="101"/>
      <c r="AL21" s="102"/>
      <c r="AM21" s="102"/>
      <c r="AN21" s="103"/>
      <c r="AO21" s="103"/>
      <c r="AP21" s="103"/>
      <c r="AQ21" s="103"/>
      <c r="AR21" s="108"/>
      <c r="AS21" s="108"/>
      <c r="AT21" s="108"/>
      <c r="AU21" s="240" t="s">
        <v>561</v>
      </c>
      <c r="AV21" s="106"/>
      <c r="AW21" s="106"/>
    </row>
    <row r="22" spans="1:64" x14ac:dyDescent="0.2">
      <c r="AH22" s="76"/>
      <c r="AK22" s="7"/>
      <c r="AL22" s="76"/>
      <c r="AM22" s="76"/>
      <c r="AN22" s="76"/>
      <c r="AO22" s="76"/>
      <c r="AP22" s="76"/>
      <c r="AQ22" s="76"/>
      <c r="AR22" s="7"/>
      <c r="AS22" s="76"/>
      <c r="AT22" s="76"/>
      <c r="AU22" s="384" t="s">
        <v>802</v>
      </c>
      <c r="AV22" s="76"/>
      <c r="AW22" s="76"/>
    </row>
    <row r="24" spans="1:64" ht="15.75" x14ac:dyDescent="0.25">
      <c r="B24" s="109" t="s">
        <v>205</v>
      </c>
    </row>
    <row r="25" spans="1:64" ht="16.5" x14ac:dyDescent="0.25">
      <c r="B25" s="67" t="s">
        <v>206</v>
      </c>
      <c r="AH25" s="100" t="s">
        <v>871</v>
      </c>
      <c r="AK25" s="101" t="s">
        <v>847</v>
      </c>
      <c r="AL25" s="102"/>
      <c r="AM25" s="102"/>
      <c r="AN25" s="103"/>
      <c r="AO25" s="103"/>
      <c r="AP25" s="103"/>
      <c r="AQ25" s="103"/>
      <c r="AR25" s="104" t="s">
        <v>204</v>
      </c>
      <c r="AS25" s="105"/>
      <c r="AT25" s="105"/>
      <c r="AU25" s="105"/>
      <c r="AV25" s="106"/>
      <c r="AW25" s="106"/>
    </row>
    <row r="26" spans="1:64" ht="14.25" customHeight="1" x14ac:dyDescent="0.25">
      <c r="B26" s="67" t="s">
        <v>572</v>
      </c>
      <c r="AH26" s="107"/>
      <c r="AK26" s="101"/>
      <c r="AL26" s="102"/>
      <c r="AM26" s="102"/>
      <c r="AN26" s="103"/>
      <c r="AO26" s="103"/>
      <c r="AP26" s="103"/>
      <c r="AQ26" s="103"/>
      <c r="AR26" s="108"/>
      <c r="AS26" s="108"/>
      <c r="AT26" s="108"/>
      <c r="AU26" s="108"/>
      <c r="AV26" s="106"/>
      <c r="AW26" s="578" t="s">
        <v>848</v>
      </c>
      <c r="AX26" s="389"/>
      <c r="AY26" s="389"/>
      <c r="AZ26" s="389"/>
      <c r="BA26" s="389"/>
    </row>
    <row r="27" spans="1:64" ht="14.25" customHeight="1" x14ac:dyDescent="0.2">
      <c r="B27" s="67"/>
      <c r="AH27" s="384"/>
      <c r="AK27" s="7" t="s">
        <v>849</v>
      </c>
      <c r="AL27" s="384"/>
      <c r="AM27" s="384"/>
      <c r="AN27" s="384"/>
      <c r="AO27" s="384"/>
      <c r="AP27" s="384"/>
      <c r="AQ27" s="384"/>
      <c r="AR27" s="7" t="s">
        <v>124</v>
      </c>
      <c r="AS27" s="384"/>
      <c r="AT27" s="384"/>
      <c r="AU27" s="384"/>
      <c r="AV27" s="384"/>
      <c r="AW27" s="384"/>
    </row>
    <row r="28" spans="1:64" ht="15" customHeight="1" x14ac:dyDescent="0.2">
      <c r="B28" s="855" t="s">
        <v>601</v>
      </c>
      <c r="C28" s="855"/>
      <c r="D28" s="855"/>
      <c r="E28" s="855"/>
      <c r="F28" s="855"/>
      <c r="G28" s="855"/>
      <c r="H28" s="855"/>
      <c r="I28" s="855"/>
      <c r="J28" s="855"/>
      <c r="K28" s="855"/>
      <c r="L28" s="855"/>
      <c r="M28" s="855"/>
      <c r="N28" s="855"/>
      <c r="O28" s="855"/>
      <c r="P28" s="855"/>
      <c r="Q28" s="855"/>
      <c r="R28" s="855"/>
      <c r="S28" s="855"/>
      <c r="T28" s="855"/>
      <c r="U28" s="855"/>
      <c r="V28" s="855"/>
      <c r="W28" s="855"/>
      <c r="X28" s="855"/>
      <c r="Y28" s="855"/>
      <c r="Z28" s="855"/>
      <c r="AA28" s="855"/>
      <c r="AB28" s="855"/>
      <c r="AC28" s="855"/>
      <c r="AD28" s="855"/>
      <c r="AE28" s="855"/>
      <c r="AF28" s="855"/>
      <c r="AG28" s="855"/>
      <c r="AH28" s="855"/>
      <c r="AI28" s="855"/>
      <c r="AJ28" s="855"/>
      <c r="AK28" s="855"/>
      <c r="AL28" s="855"/>
      <c r="AM28" s="855"/>
      <c r="AN28" s="855"/>
      <c r="AO28" s="855"/>
      <c r="AP28" s="855"/>
      <c r="AQ28" s="855"/>
      <c r="AR28" s="855"/>
      <c r="AS28" s="855"/>
      <c r="AW28" t="s">
        <v>850</v>
      </c>
    </row>
    <row r="29" spans="1:64" ht="15" customHeight="1" x14ac:dyDescent="0.2">
      <c r="B29" s="855" t="s">
        <v>602</v>
      </c>
      <c r="C29" s="855"/>
      <c r="D29" s="855"/>
      <c r="E29" s="855"/>
      <c r="F29" s="855"/>
      <c r="G29" s="855"/>
      <c r="H29" s="855"/>
      <c r="I29" s="855"/>
      <c r="J29" s="855"/>
      <c r="K29" s="855"/>
      <c r="L29" s="855"/>
      <c r="M29" s="855"/>
      <c r="N29" s="855"/>
      <c r="O29" s="855"/>
      <c r="P29" s="855"/>
      <c r="Q29" s="855"/>
      <c r="R29" s="855"/>
      <c r="S29" s="855"/>
      <c r="T29" s="855"/>
      <c r="U29" s="855"/>
      <c r="V29" s="855"/>
      <c r="W29" s="855"/>
      <c r="X29" s="855"/>
      <c r="Y29" s="855"/>
      <c r="Z29" s="855"/>
      <c r="AA29" s="855"/>
      <c r="AB29" s="855"/>
      <c r="AC29" s="855"/>
      <c r="AD29" s="855"/>
      <c r="AE29" s="855"/>
      <c r="AF29" s="855"/>
      <c r="AG29" s="855"/>
      <c r="AH29" s="855"/>
      <c r="AI29" s="855"/>
      <c r="AJ29" s="855"/>
      <c r="AK29" s="855"/>
      <c r="AL29" s="855"/>
      <c r="AM29" s="855"/>
      <c r="AN29" s="855"/>
      <c r="AO29" s="855"/>
      <c r="AP29" s="855"/>
      <c r="AQ29" s="855"/>
      <c r="AR29" s="855"/>
      <c r="AS29" s="855"/>
    </row>
    <row r="30" spans="1:64" ht="15" customHeight="1" x14ac:dyDescent="0.2">
      <c r="B30" s="855" t="s">
        <v>603</v>
      </c>
      <c r="C30" s="855"/>
      <c r="D30" s="855"/>
      <c r="E30" s="855"/>
      <c r="F30" s="855"/>
      <c r="G30" s="855"/>
      <c r="H30" s="855"/>
      <c r="I30" s="855"/>
      <c r="J30" s="855"/>
      <c r="K30" s="855"/>
      <c r="L30" s="855"/>
      <c r="M30" s="855"/>
      <c r="N30" s="855"/>
      <c r="O30" s="855"/>
      <c r="P30" s="855"/>
      <c r="Q30" s="855"/>
      <c r="R30" s="855"/>
      <c r="S30" s="855"/>
      <c r="T30" s="855"/>
      <c r="U30" s="855"/>
      <c r="V30" s="855"/>
      <c r="W30" s="855"/>
      <c r="X30" s="855"/>
      <c r="Y30" s="855"/>
      <c r="Z30" s="855"/>
      <c r="AA30" s="855"/>
      <c r="AB30" s="855"/>
      <c r="AC30" s="855"/>
      <c r="AD30" s="855"/>
      <c r="AE30" s="855"/>
      <c r="AF30" s="855"/>
      <c r="AG30" s="855"/>
      <c r="AH30" s="855"/>
      <c r="AI30" s="855"/>
      <c r="AJ30" s="855"/>
      <c r="AK30" s="855"/>
      <c r="AL30" s="855"/>
      <c r="AM30" s="855"/>
      <c r="AN30" s="855"/>
      <c r="AO30" s="855"/>
      <c r="AP30" s="855"/>
      <c r="AQ30" s="855"/>
      <c r="AR30" s="855"/>
      <c r="AS30" s="855"/>
    </row>
    <row r="31" spans="1:64" ht="15" customHeight="1" x14ac:dyDescent="0.2">
      <c r="B31" s="854" t="s">
        <v>604</v>
      </c>
      <c r="C31" s="854"/>
      <c r="D31" s="854"/>
      <c r="E31" s="854"/>
      <c r="F31" s="854"/>
      <c r="G31" s="854"/>
      <c r="H31" s="854"/>
      <c r="I31" s="854"/>
      <c r="J31" s="854"/>
      <c r="K31" s="854"/>
      <c r="L31" s="854"/>
      <c r="M31" s="854"/>
      <c r="N31" s="854"/>
      <c r="O31" s="854"/>
      <c r="P31" s="854"/>
      <c r="Q31" s="854"/>
      <c r="R31" s="854"/>
      <c r="S31" s="854"/>
      <c r="T31" s="854"/>
      <c r="U31" s="854"/>
      <c r="V31" s="854"/>
      <c r="W31" s="854"/>
      <c r="X31" s="854"/>
      <c r="Y31" s="854"/>
      <c r="Z31" s="854"/>
      <c r="AA31" s="854"/>
      <c r="AB31" s="854"/>
      <c r="AC31" s="854"/>
      <c r="AD31" s="854"/>
      <c r="AE31" s="854"/>
      <c r="AF31" s="854"/>
      <c r="AG31" s="854"/>
      <c r="AH31" s="854"/>
      <c r="AI31" s="854"/>
      <c r="AJ31" s="854"/>
      <c r="AK31" s="854"/>
      <c r="AL31" s="854"/>
      <c r="AM31" s="854"/>
      <c r="AN31" s="854"/>
      <c r="AO31" s="854"/>
      <c r="AP31" s="854"/>
      <c r="AQ31" s="854"/>
      <c r="AR31" s="854"/>
      <c r="AS31" s="854"/>
    </row>
    <row r="32" spans="1:64" ht="15" customHeight="1" x14ac:dyDescent="0.2">
      <c r="B32" s="854" t="s">
        <v>605</v>
      </c>
      <c r="C32" s="854"/>
      <c r="D32" s="854"/>
      <c r="E32" s="854"/>
      <c r="F32" s="854"/>
      <c r="G32" s="854"/>
      <c r="H32" s="854"/>
      <c r="I32" s="854"/>
      <c r="J32" s="854"/>
      <c r="K32" s="854"/>
      <c r="L32" s="854"/>
      <c r="M32" s="854"/>
      <c r="N32" s="854"/>
      <c r="O32" s="854"/>
      <c r="P32" s="854"/>
      <c r="Q32" s="854"/>
      <c r="R32" s="854"/>
      <c r="S32" s="854"/>
      <c r="T32" s="854"/>
      <c r="U32" s="854"/>
      <c r="V32" s="854"/>
      <c r="W32" s="854"/>
      <c r="X32" s="854"/>
      <c r="Y32" s="854"/>
      <c r="Z32" s="854"/>
      <c r="AA32" s="854"/>
      <c r="AB32" s="854"/>
      <c r="AC32" s="854"/>
      <c r="AD32" s="854"/>
      <c r="AE32" s="854"/>
      <c r="AF32" s="854"/>
      <c r="AG32" s="854"/>
      <c r="AH32" s="854"/>
      <c r="AI32" s="854"/>
      <c r="AJ32" s="854"/>
      <c r="AK32" s="854"/>
      <c r="AL32" s="854"/>
      <c r="AM32" s="854"/>
      <c r="AN32" s="854"/>
      <c r="AO32" s="854"/>
      <c r="AP32" s="854"/>
      <c r="AQ32" s="854"/>
      <c r="AR32" s="854"/>
      <c r="AS32" s="854"/>
    </row>
    <row r="33" spans="2:45" ht="15" customHeight="1" x14ac:dyDescent="0.2">
      <c r="B33" s="854" t="s">
        <v>606</v>
      </c>
      <c r="C33" s="854"/>
      <c r="D33" s="854"/>
      <c r="E33" s="854"/>
      <c r="F33" s="854"/>
      <c r="G33" s="854"/>
      <c r="H33" s="854"/>
      <c r="I33" s="854"/>
      <c r="J33" s="854"/>
      <c r="K33" s="854"/>
      <c r="L33" s="854"/>
      <c r="M33" s="854"/>
      <c r="N33" s="854"/>
      <c r="O33" s="854"/>
      <c r="P33" s="854"/>
      <c r="Q33" s="854"/>
      <c r="R33" s="854"/>
      <c r="S33" s="854"/>
      <c r="T33" s="854"/>
      <c r="U33" s="854"/>
      <c r="V33" s="854"/>
      <c r="W33" s="854"/>
      <c r="X33" s="854"/>
      <c r="Y33" s="854"/>
      <c r="Z33" s="854"/>
      <c r="AA33" s="854"/>
      <c r="AB33" s="854"/>
      <c r="AC33" s="854"/>
      <c r="AD33" s="854"/>
      <c r="AE33" s="854"/>
      <c r="AF33" s="854"/>
      <c r="AG33" s="854"/>
      <c r="AH33" s="854"/>
      <c r="AI33" s="854"/>
      <c r="AJ33" s="854"/>
      <c r="AK33" s="854"/>
      <c r="AL33" s="854"/>
      <c r="AM33" s="854"/>
      <c r="AN33" s="854"/>
      <c r="AO33" s="854"/>
      <c r="AP33" s="854"/>
      <c r="AQ33" s="854"/>
      <c r="AR33" s="854"/>
      <c r="AS33" s="854"/>
    </row>
    <row r="34" spans="2:45" ht="15" customHeight="1" x14ac:dyDescent="0.2">
      <c r="B34" s="854" t="s">
        <v>607</v>
      </c>
      <c r="C34" s="854"/>
      <c r="D34" s="854"/>
      <c r="E34" s="854"/>
      <c r="F34" s="854"/>
      <c r="G34" s="854"/>
      <c r="H34" s="854"/>
      <c r="I34" s="854"/>
      <c r="J34" s="854"/>
      <c r="K34" s="854"/>
      <c r="L34" s="854"/>
      <c r="M34" s="854"/>
      <c r="N34" s="854"/>
      <c r="O34" s="854"/>
      <c r="P34" s="854"/>
      <c r="Q34" s="854"/>
      <c r="R34" s="854"/>
      <c r="S34" s="854"/>
      <c r="T34" s="854"/>
      <c r="U34" s="854"/>
      <c r="V34" s="854"/>
      <c r="W34" s="854"/>
      <c r="X34" s="854"/>
      <c r="Y34" s="854"/>
      <c r="Z34" s="854"/>
      <c r="AA34" s="854"/>
      <c r="AB34" s="854"/>
      <c r="AC34" s="854"/>
      <c r="AD34" s="854"/>
      <c r="AE34" s="854"/>
      <c r="AF34" s="854"/>
      <c r="AG34" s="854"/>
      <c r="AH34" s="854"/>
      <c r="AI34" s="854"/>
      <c r="AJ34" s="854"/>
      <c r="AK34" s="854"/>
      <c r="AL34" s="854"/>
      <c r="AM34" s="854"/>
      <c r="AN34" s="854"/>
      <c r="AO34" s="854"/>
      <c r="AP34" s="854"/>
      <c r="AQ34" s="854"/>
      <c r="AR34" s="854"/>
      <c r="AS34" s="854"/>
    </row>
    <row r="35" spans="2:45" ht="15" customHeight="1" x14ac:dyDescent="0.2">
      <c r="B35" s="855" t="s">
        <v>608</v>
      </c>
      <c r="C35" s="855"/>
      <c r="D35" s="855"/>
      <c r="E35" s="855"/>
      <c r="F35" s="855"/>
      <c r="G35" s="855"/>
      <c r="H35" s="855"/>
      <c r="I35" s="855"/>
      <c r="J35" s="855"/>
      <c r="K35" s="855"/>
      <c r="L35" s="855"/>
      <c r="M35" s="855"/>
      <c r="N35" s="855"/>
      <c r="O35" s="855"/>
      <c r="P35" s="855"/>
      <c r="Q35" s="855"/>
      <c r="R35" s="855"/>
      <c r="S35" s="855"/>
      <c r="T35" s="855"/>
      <c r="U35" s="855"/>
      <c r="V35" s="855"/>
      <c r="W35" s="855"/>
      <c r="X35" s="855"/>
      <c r="Y35" s="855"/>
      <c r="Z35" s="855"/>
      <c r="AA35" s="855"/>
      <c r="AB35" s="855"/>
      <c r="AC35" s="855"/>
      <c r="AD35" s="855"/>
      <c r="AE35" s="855"/>
      <c r="AF35" s="855"/>
      <c r="AG35" s="855"/>
      <c r="AH35" s="855"/>
      <c r="AI35" s="855"/>
      <c r="AJ35" s="855"/>
      <c r="AK35" s="855"/>
      <c r="AL35" s="855"/>
      <c r="AM35" s="855"/>
      <c r="AN35" s="855"/>
      <c r="AO35" s="855"/>
      <c r="AP35" s="855"/>
      <c r="AQ35" s="855"/>
      <c r="AR35" s="855"/>
      <c r="AS35" s="855"/>
    </row>
    <row r="36" spans="2:45" ht="15" customHeight="1" x14ac:dyDescent="0.2">
      <c r="B36" s="854" t="s">
        <v>609</v>
      </c>
      <c r="C36" s="854"/>
      <c r="D36" s="854"/>
      <c r="E36" s="854"/>
      <c r="F36" s="854"/>
      <c r="G36" s="854"/>
      <c r="H36" s="854"/>
      <c r="I36" s="854"/>
      <c r="J36" s="854"/>
      <c r="K36" s="854"/>
      <c r="L36" s="854"/>
      <c r="M36" s="854"/>
      <c r="N36" s="854"/>
      <c r="O36" s="854"/>
      <c r="P36" s="854"/>
      <c r="Q36" s="854"/>
      <c r="R36" s="854"/>
      <c r="S36" s="854"/>
      <c r="T36" s="854"/>
      <c r="U36" s="854"/>
      <c r="V36" s="854"/>
      <c r="W36" s="854"/>
      <c r="X36" s="854"/>
      <c r="Y36" s="854"/>
      <c r="Z36" s="854"/>
      <c r="AA36" s="854"/>
      <c r="AB36" s="854"/>
      <c r="AC36" s="854"/>
      <c r="AD36" s="854"/>
      <c r="AE36" s="854"/>
      <c r="AF36" s="854"/>
      <c r="AG36" s="854"/>
      <c r="AH36" s="854"/>
      <c r="AI36" s="854"/>
      <c r="AJ36" s="854"/>
      <c r="AK36" s="854"/>
      <c r="AL36" s="854"/>
      <c r="AM36" s="854"/>
      <c r="AN36" s="854"/>
      <c r="AO36" s="854"/>
      <c r="AP36" s="854"/>
      <c r="AQ36" s="854"/>
      <c r="AR36" s="854"/>
      <c r="AS36" s="854"/>
    </row>
    <row r="37" spans="2:45" ht="30" customHeight="1" x14ac:dyDescent="0.2">
      <c r="B37" s="854" t="s">
        <v>610</v>
      </c>
      <c r="C37" s="854"/>
      <c r="D37" s="854"/>
      <c r="E37" s="854"/>
      <c r="F37" s="854"/>
      <c r="G37" s="854"/>
      <c r="H37" s="854"/>
      <c r="I37" s="854"/>
      <c r="J37" s="854"/>
      <c r="K37" s="854"/>
      <c r="L37" s="854"/>
      <c r="M37" s="854"/>
      <c r="N37" s="854"/>
      <c r="O37" s="854"/>
      <c r="P37" s="854"/>
      <c r="Q37" s="854"/>
      <c r="R37" s="854"/>
      <c r="S37" s="854"/>
      <c r="T37" s="854"/>
      <c r="U37" s="854"/>
      <c r="V37" s="854"/>
      <c r="W37" s="854"/>
      <c r="X37" s="854"/>
      <c r="Y37" s="854"/>
      <c r="Z37" s="854"/>
      <c r="AA37" s="854"/>
      <c r="AB37" s="854"/>
      <c r="AC37" s="854"/>
      <c r="AD37" s="854"/>
      <c r="AE37" s="854"/>
      <c r="AF37" s="854"/>
      <c r="AG37" s="854"/>
      <c r="AH37" s="854"/>
      <c r="AI37" s="854"/>
      <c r="AJ37" s="854"/>
      <c r="AK37" s="854"/>
      <c r="AL37" s="854"/>
      <c r="AM37" s="854"/>
      <c r="AN37" s="854"/>
      <c r="AO37" s="854"/>
      <c r="AP37" s="854"/>
      <c r="AQ37" s="854"/>
      <c r="AR37" s="854"/>
      <c r="AS37" s="854"/>
    </row>
    <row r="38" spans="2:45" ht="15" customHeight="1" x14ac:dyDescent="0.2">
      <c r="B38" s="854" t="s">
        <v>611</v>
      </c>
      <c r="C38" s="854"/>
      <c r="D38" s="854"/>
      <c r="E38" s="854"/>
      <c r="F38" s="854"/>
      <c r="G38" s="854"/>
      <c r="H38" s="854"/>
      <c r="I38" s="854"/>
      <c r="J38" s="854"/>
      <c r="K38" s="854"/>
      <c r="L38" s="854"/>
      <c r="M38" s="854"/>
      <c r="N38" s="854"/>
      <c r="O38" s="854"/>
      <c r="P38" s="854"/>
      <c r="Q38" s="854"/>
      <c r="R38" s="854"/>
      <c r="S38" s="854"/>
      <c r="T38" s="854"/>
      <c r="U38" s="854"/>
      <c r="V38" s="854"/>
      <c r="W38" s="854"/>
      <c r="X38" s="854"/>
      <c r="Y38" s="854"/>
      <c r="Z38" s="854"/>
      <c r="AA38" s="854"/>
      <c r="AB38" s="854"/>
      <c r="AC38" s="854"/>
      <c r="AD38" s="854"/>
      <c r="AE38" s="854"/>
      <c r="AF38" s="854"/>
      <c r="AG38" s="854"/>
      <c r="AH38" s="854"/>
      <c r="AI38" s="854"/>
      <c r="AJ38" s="854"/>
      <c r="AK38" s="854"/>
      <c r="AL38" s="854"/>
      <c r="AM38" s="854"/>
      <c r="AN38" s="854"/>
      <c r="AO38" s="854"/>
      <c r="AP38" s="854"/>
      <c r="AQ38" s="854"/>
      <c r="AR38" s="854"/>
      <c r="AS38" s="854"/>
    </row>
    <row r="39" spans="2:45" ht="30" customHeight="1" x14ac:dyDescent="0.2">
      <c r="B39" s="854" t="s">
        <v>612</v>
      </c>
      <c r="C39" s="854"/>
      <c r="D39" s="854"/>
      <c r="E39" s="854"/>
      <c r="F39" s="854"/>
      <c r="G39" s="854"/>
      <c r="H39" s="854"/>
      <c r="I39" s="854"/>
      <c r="J39" s="854"/>
      <c r="K39" s="854"/>
      <c r="L39" s="854"/>
      <c r="M39" s="854"/>
      <c r="N39" s="854"/>
      <c r="O39" s="854"/>
      <c r="P39" s="854"/>
      <c r="Q39" s="854"/>
      <c r="R39" s="854"/>
      <c r="S39" s="854"/>
      <c r="T39" s="854"/>
      <c r="U39" s="854"/>
      <c r="V39" s="854"/>
      <c r="W39" s="854"/>
      <c r="X39" s="854"/>
      <c r="Y39" s="854"/>
      <c r="Z39" s="854"/>
      <c r="AA39" s="854"/>
      <c r="AB39" s="854"/>
      <c r="AC39" s="854"/>
      <c r="AD39" s="854"/>
      <c r="AE39" s="854"/>
      <c r="AF39" s="854"/>
      <c r="AG39" s="854"/>
      <c r="AH39" s="854"/>
      <c r="AI39" s="854"/>
      <c r="AJ39" s="854"/>
      <c r="AK39" s="854"/>
      <c r="AL39" s="854"/>
      <c r="AM39" s="854"/>
      <c r="AN39" s="854"/>
      <c r="AO39" s="854"/>
      <c r="AP39" s="854"/>
      <c r="AQ39" s="854"/>
      <c r="AR39" s="854"/>
      <c r="AS39" s="854"/>
    </row>
    <row r="40" spans="2:45" ht="15" customHeight="1" x14ac:dyDescent="0.2">
      <c r="B40" s="854" t="s">
        <v>613</v>
      </c>
      <c r="C40" s="854"/>
      <c r="D40" s="854"/>
      <c r="E40" s="854"/>
      <c r="F40" s="854"/>
      <c r="G40" s="854"/>
      <c r="H40" s="854"/>
      <c r="I40" s="854"/>
      <c r="J40" s="854"/>
      <c r="K40" s="854"/>
      <c r="L40" s="854"/>
      <c r="M40" s="854"/>
      <c r="N40" s="854"/>
      <c r="O40" s="854"/>
      <c r="P40" s="854"/>
      <c r="Q40" s="854"/>
      <c r="R40" s="854"/>
      <c r="S40" s="854"/>
      <c r="T40" s="854"/>
      <c r="U40" s="854"/>
      <c r="V40" s="854"/>
      <c r="W40" s="854"/>
      <c r="X40" s="854"/>
      <c r="Y40" s="854"/>
      <c r="Z40" s="854"/>
      <c r="AA40" s="854"/>
      <c r="AB40" s="854"/>
      <c r="AC40" s="854"/>
      <c r="AD40" s="854"/>
      <c r="AE40" s="854"/>
      <c r="AF40" s="854"/>
      <c r="AG40" s="854"/>
      <c r="AH40" s="854"/>
      <c r="AI40" s="854"/>
      <c r="AJ40" s="854"/>
      <c r="AK40" s="854"/>
      <c r="AL40" s="854"/>
      <c r="AM40" s="854"/>
      <c r="AN40" s="854"/>
      <c r="AO40" s="854"/>
      <c r="AP40" s="854"/>
      <c r="AQ40" s="854"/>
      <c r="AR40" s="854"/>
      <c r="AS40" s="854"/>
    </row>
    <row r="41" spans="2:45" ht="15" customHeight="1" x14ac:dyDescent="0.2">
      <c r="B41" s="855" t="s">
        <v>614</v>
      </c>
      <c r="C41" s="855"/>
      <c r="D41" s="855"/>
      <c r="E41" s="855"/>
      <c r="F41" s="855"/>
      <c r="G41" s="855"/>
      <c r="H41" s="855"/>
      <c r="I41" s="855"/>
      <c r="J41" s="855"/>
      <c r="K41" s="855"/>
      <c r="L41" s="855"/>
      <c r="M41" s="855"/>
      <c r="N41" s="855"/>
      <c r="O41" s="855"/>
      <c r="P41" s="855"/>
      <c r="Q41" s="855"/>
      <c r="R41" s="855"/>
      <c r="S41" s="855"/>
      <c r="T41" s="855"/>
      <c r="U41" s="855"/>
      <c r="V41" s="855"/>
      <c r="W41" s="855"/>
      <c r="X41" s="855"/>
      <c r="Y41" s="855"/>
      <c r="Z41" s="855"/>
      <c r="AA41" s="855"/>
      <c r="AB41" s="855"/>
      <c r="AC41" s="855"/>
      <c r="AD41" s="855"/>
      <c r="AE41" s="855"/>
      <c r="AF41" s="855"/>
      <c r="AG41" s="855"/>
      <c r="AH41" s="855"/>
      <c r="AI41" s="855"/>
      <c r="AJ41" s="855"/>
      <c r="AK41" s="855"/>
      <c r="AL41" s="855"/>
      <c r="AM41" s="855"/>
      <c r="AN41" s="855"/>
      <c r="AO41" s="855"/>
      <c r="AP41" s="855"/>
      <c r="AQ41" s="855"/>
      <c r="AR41" s="855"/>
      <c r="AS41" s="855"/>
    </row>
    <row r="42" spans="2:45" ht="15" customHeight="1" x14ac:dyDescent="0.2">
      <c r="B42" s="854" t="s">
        <v>615</v>
      </c>
      <c r="C42" s="854"/>
      <c r="D42" s="854"/>
      <c r="E42" s="854"/>
      <c r="F42" s="854"/>
      <c r="G42" s="854"/>
      <c r="H42" s="854"/>
      <c r="I42" s="854"/>
      <c r="J42" s="854"/>
      <c r="K42" s="854"/>
      <c r="L42" s="854"/>
      <c r="M42" s="854"/>
      <c r="N42" s="854"/>
      <c r="O42" s="854"/>
      <c r="P42" s="854"/>
      <c r="Q42" s="854"/>
      <c r="R42" s="854"/>
      <c r="S42" s="854"/>
      <c r="T42" s="854"/>
      <c r="U42" s="854"/>
      <c r="V42" s="854"/>
      <c r="W42" s="854"/>
      <c r="X42" s="854"/>
      <c r="Y42" s="854"/>
      <c r="Z42" s="854"/>
      <c r="AA42" s="854"/>
      <c r="AB42" s="854"/>
      <c r="AC42" s="854"/>
      <c r="AD42" s="854"/>
      <c r="AE42" s="854"/>
      <c r="AF42" s="854"/>
      <c r="AG42" s="854"/>
      <c r="AH42" s="854"/>
      <c r="AI42" s="854"/>
      <c r="AJ42" s="854"/>
      <c r="AK42" s="854"/>
      <c r="AL42" s="854"/>
      <c r="AM42" s="854"/>
      <c r="AN42" s="854"/>
      <c r="AO42" s="854"/>
      <c r="AP42" s="854"/>
      <c r="AQ42" s="854"/>
      <c r="AR42" s="854"/>
      <c r="AS42" s="854"/>
    </row>
    <row r="43" spans="2:45" ht="15" customHeight="1" x14ac:dyDescent="0.2">
      <c r="B43" s="854" t="s">
        <v>616</v>
      </c>
      <c r="C43" s="854"/>
      <c r="D43" s="854"/>
      <c r="E43" s="854"/>
      <c r="F43" s="854"/>
      <c r="G43" s="854"/>
      <c r="H43" s="854"/>
      <c r="I43" s="854"/>
      <c r="J43" s="854"/>
      <c r="K43" s="854"/>
      <c r="L43" s="854"/>
      <c r="M43" s="854"/>
      <c r="N43" s="854"/>
      <c r="O43" s="854"/>
      <c r="P43" s="854"/>
      <c r="Q43" s="854"/>
      <c r="R43" s="854"/>
      <c r="S43" s="854"/>
      <c r="T43" s="854"/>
      <c r="U43" s="854"/>
      <c r="V43" s="854"/>
      <c r="W43" s="854"/>
      <c r="X43" s="854"/>
      <c r="Y43" s="854"/>
      <c r="Z43" s="854"/>
      <c r="AA43" s="854"/>
      <c r="AB43" s="854"/>
      <c r="AC43" s="854"/>
      <c r="AD43" s="854"/>
      <c r="AE43" s="854"/>
      <c r="AF43" s="854"/>
      <c r="AG43" s="854"/>
      <c r="AH43" s="854"/>
      <c r="AI43" s="854"/>
      <c r="AJ43" s="854"/>
      <c r="AK43" s="854"/>
      <c r="AL43" s="854"/>
      <c r="AM43" s="854"/>
      <c r="AN43" s="854"/>
      <c r="AO43" s="854"/>
      <c r="AP43" s="854"/>
      <c r="AQ43" s="854"/>
      <c r="AR43" s="854"/>
      <c r="AS43" s="854"/>
    </row>
    <row r="44" spans="2:45" ht="15" customHeight="1" x14ac:dyDescent="0.2">
      <c r="B44" s="854" t="s">
        <v>617</v>
      </c>
      <c r="C44" s="854"/>
      <c r="D44" s="854"/>
      <c r="E44" s="854"/>
      <c r="F44" s="854"/>
      <c r="G44" s="854"/>
      <c r="H44" s="854"/>
      <c r="I44" s="854"/>
      <c r="J44" s="854"/>
      <c r="K44" s="854"/>
      <c r="L44" s="854"/>
      <c r="M44" s="854"/>
      <c r="N44" s="854"/>
      <c r="O44" s="854"/>
      <c r="P44" s="854"/>
      <c r="Q44" s="854"/>
      <c r="R44" s="854"/>
      <c r="S44" s="854"/>
      <c r="T44" s="854"/>
      <c r="U44" s="854"/>
      <c r="V44" s="854"/>
      <c r="W44" s="854"/>
      <c r="X44" s="854"/>
      <c r="Y44" s="854"/>
      <c r="Z44" s="854"/>
      <c r="AA44" s="854"/>
      <c r="AB44" s="854"/>
      <c r="AC44" s="854"/>
      <c r="AD44" s="854"/>
      <c r="AE44" s="854"/>
      <c r="AF44" s="854"/>
      <c r="AG44" s="854"/>
      <c r="AH44" s="854"/>
      <c r="AI44" s="854"/>
      <c r="AJ44" s="854"/>
      <c r="AK44" s="854"/>
      <c r="AL44" s="854"/>
      <c r="AM44" s="854"/>
      <c r="AN44" s="854"/>
      <c r="AO44" s="854"/>
      <c r="AP44" s="854"/>
      <c r="AQ44" s="854"/>
      <c r="AR44" s="854"/>
      <c r="AS44" s="854"/>
    </row>
    <row r="45" spans="2:45" ht="15" customHeight="1" x14ac:dyDescent="0.2">
      <c r="B45" s="854" t="s">
        <v>618</v>
      </c>
      <c r="C45" s="854"/>
      <c r="D45" s="854"/>
      <c r="E45" s="854"/>
      <c r="F45" s="854"/>
      <c r="G45" s="854"/>
      <c r="H45" s="854"/>
      <c r="I45" s="854"/>
      <c r="J45" s="854"/>
      <c r="K45" s="854"/>
      <c r="L45" s="854"/>
      <c r="M45" s="854"/>
      <c r="N45" s="854"/>
      <c r="O45" s="854"/>
      <c r="P45" s="854"/>
      <c r="Q45" s="854"/>
      <c r="R45" s="854"/>
      <c r="S45" s="854"/>
      <c r="T45" s="854"/>
      <c r="U45" s="854"/>
      <c r="V45" s="854"/>
      <c r="W45" s="854"/>
      <c r="X45" s="854"/>
      <c r="Y45" s="854"/>
      <c r="Z45" s="854"/>
      <c r="AA45" s="854"/>
      <c r="AB45" s="854"/>
      <c r="AC45" s="854"/>
      <c r="AD45" s="854"/>
      <c r="AE45" s="854"/>
      <c r="AF45" s="854"/>
      <c r="AG45" s="854"/>
      <c r="AH45" s="854"/>
      <c r="AI45" s="854"/>
      <c r="AJ45" s="854"/>
      <c r="AK45" s="854"/>
      <c r="AL45" s="854"/>
      <c r="AM45" s="854"/>
      <c r="AN45" s="854"/>
      <c r="AO45" s="854"/>
      <c r="AP45" s="854"/>
      <c r="AQ45" s="854"/>
      <c r="AR45" s="854"/>
      <c r="AS45" s="854"/>
    </row>
    <row r="46" spans="2:45" ht="15" customHeight="1" x14ac:dyDescent="0.2">
      <c r="B46" s="854" t="s">
        <v>619</v>
      </c>
      <c r="C46" s="854"/>
      <c r="D46" s="854"/>
      <c r="E46" s="854"/>
      <c r="F46" s="854"/>
      <c r="G46" s="854"/>
      <c r="H46" s="854"/>
      <c r="I46" s="854"/>
      <c r="J46" s="854"/>
      <c r="K46" s="854"/>
      <c r="L46" s="854"/>
      <c r="M46" s="854"/>
      <c r="N46" s="854"/>
      <c r="O46" s="854"/>
      <c r="P46" s="854"/>
      <c r="Q46" s="854"/>
      <c r="R46" s="854"/>
      <c r="S46" s="854"/>
      <c r="T46" s="854"/>
      <c r="U46" s="854"/>
      <c r="V46" s="854"/>
      <c r="W46" s="854"/>
      <c r="X46" s="854"/>
      <c r="Y46" s="854"/>
      <c r="Z46" s="854"/>
      <c r="AA46" s="854"/>
      <c r="AB46" s="854"/>
      <c r="AC46" s="854"/>
      <c r="AD46" s="854"/>
      <c r="AE46" s="854"/>
      <c r="AF46" s="854"/>
      <c r="AG46" s="854"/>
      <c r="AH46" s="854"/>
      <c r="AI46" s="854"/>
      <c r="AJ46" s="854"/>
      <c r="AK46" s="854"/>
      <c r="AL46" s="854"/>
      <c r="AM46" s="854"/>
      <c r="AN46" s="854"/>
      <c r="AO46" s="854"/>
      <c r="AP46" s="854"/>
      <c r="AQ46" s="854"/>
      <c r="AR46" s="854"/>
      <c r="AS46" s="854"/>
    </row>
    <row r="47" spans="2:45" ht="15" customHeight="1" x14ac:dyDescent="0.2">
      <c r="B47" s="855" t="s">
        <v>620</v>
      </c>
      <c r="C47" s="855"/>
      <c r="D47" s="855"/>
      <c r="E47" s="855"/>
      <c r="F47" s="855"/>
      <c r="G47" s="855"/>
      <c r="H47" s="855"/>
      <c r="I47" s="855"/>
      <c r="J47" s="855"/>
      <c r="K47" s="855"/>
      <c r="L47" s="855"/>
      <c r="M47" s="855"/>
      <c r="N47" s="855"/>
      <c r="O47" s="855"/>
      <c r="P47" s="855"/>
      <c r="Q47" s="855"/>
      <c r="R47" s="855"/>
      <c r="S47" s="855"/>
      <c r="T47" s="855"/>
      <c r="U47" s="855"/>
      <c r="V47" s="855"/>
      <c r="W47" s="855"/>
      <c r="X47" s="855"/>
      <c r="Y47" s="855"/>
      <c r="Z47" s="855"/>
      <c r="AA47" s="855"/>
      <c r="AB47" s="855"/>
      <c r="AC47" s="855"/>
      <c r="AD47" s="855"/>
      <c r="AE47" s="855"/>
      <c r="AF47" s="855"/>
      <c r="AG47" s="855"/>
      <c r="AH47" s="855"/>
      <c r="AI47" s="855"/>
      <c r="AJ47" s="855"/>
      <c r="AK47" s="855"/>
      <c r="AL47" s="855"/>
      <c r="AM47" s="855"/>
      <c r="AN47" s="855"/>
      <c r="AO47" s="855"/>
      <c r="AP47" s="855"/>
      <c r="AQ47" s="855"/>
      <c r="AR47" s="855"/>
      <c r="AS47" s="855"/>
    </row>
    <row r="48" spans="2:45" ht="15" customHeight="1" x14ac:dyDescent="0.2">
      <c r="B48" s="854" t="s">
        <v>621</v>
      </c>
      <c r="C48" s="854"/>
      <c r="D48" s="854"/>
      <c r="E48" s="854"/>
      <c r="F48" s="854"/>
      <c r="G48" s="854"/>
      <c r="H48" s="854"/>
      <c r="I48" s="854"/>
      <c r="J48" s="854"/>
      <c r="K48" s="854"/>
      <c r="L48" s="854"/>
      <c r="M48" s="854"/>
      <c r="N48" s="854"/>
      <c r="O48" s="854"/>
      <c r="P48" s="854"/>
      <c r="Q48" s="854"/>
      <c r="R48" s="854"/>
      <c r="S48" s="854"/>
      <c r="T48" s="854"/>
      <c r="U48" s="854"/>
      <c r="V48" s="854"/>
      <c r="W48" s="854"/>
      <c r="X48" s="854"/>
      <c r="Y48" s="854"/>
      <c r="Z48" s="854"/>
      <c r="AA48" s="854"/>
      <c r="AB48" s="854"/>
      <c r="AC48" s="854"/>
      <c r="AD48" s="854"/>
      <c r="AE48" s="854"/>
      <c r="AF48" s="854"/>
      <c r="AG48" s="854"/>
      <c r="AH48" s="854"/>
      <c r="AI48" s="854"/>
      <c r="AJ48" s="854"/>
      <c r="AK48" s="854"/>
      <c r="AL48" s="854"/>
      <c r="AM48" s="854"/>
      <c r="AN48" s="854"/>
      <c r="AO48" s="854"/>
      <c r="AP48" s="854"/>
      <c r="AQ48" s="854"/>
      <c r="AR48" s="854"/>
      <c r="AS48" s="854"/>
    </row>
    <row r="49" spans="2:45" ht="30" customHeight="1" x14ac:dyDescent="0.2">
      <c r="B49" s="854" t="s">
        <v>622</v>
      </c>
      <c r="C49" s="854"/>
      <c r="D49" s="854"/>
      <c r="E49" s="854"/>
      <c r="F49" s="854"/>
      <c r="G49" s="854"/>
      <c r="H49" s="854"/>
      <c r="I49" s="854"/>
      <c r="J49" s="854"/>
      <c r="K49" s="854"/>
      <c r="L49" s="854"/>
      <c r="M49" s="854"/>
      <c r="N49" s="854"/>
      <c r="O49" s="854"/>
      <c r="P49" s="854"/>
      <c r="Q49" s="854"/>
      <c r="R49" s="854"/>
      <c r="S49" s="854"/>
      <c r="T49" s="854"/>
      <c r="U49" s="854"/>
      <c r="V49" s="854"/>
      <c r="W49" s="854"/>
      <c r="X49" s="854"/>
      <c r="Y49" s="854"/>
      <c r="Z49" s="854"/>
      <c r="AA49" s="854"/>
      <c r="AB49" s="854"/>
      <c r="AC49" s="854"/>
      <c r="AD49" s="854"/>
      <c r="AE49" s="854"/>
      <c r="AF49" s="854"/>
      <c r="AG49" s="854"/>
      <c r="AH49" s="854"/>
      <c r="AI49" s="854"/>
      <c r="AJ49" s="854"/>
      <c r="AK49" s="854"/>
      <c r="AL49" s="854"/>
      <c r="AM49" s="854"/>
      <c r="AN49" s="854"/>
      <c r="AO49" s="854"/>
      <c r="AP49" s="854"/>
      <c r="AQ49" s="854"/>
      <c r="AR49" s="854"/>
      <c r="AS49" s="854"/>
    </row>
    <row r="50" spans="2:45" ht="30" customHeight="1" x14ac:dyDescent="0.2">
      <c r="B50" s="854" t="s">
        <v>623</v>
      </c>
      <c r="C50" s="854"/>
      <c r="D50" s="854"/>
      <c r="E50" s="854"/>
      <c r="F50" s="854"/>
      <c r="G50" s="854"/>
      <c r="H50" s="854"/>
      <c r="I50" s="854"/>
      <c r="J50" s="854"/>
      <c r="K50" s="854"/>
      <c r="L50" s="854"/>
      <c r="M50" s="854"/>
      <c r="N50" s="854"/>
      <c r="O50" s="854"/>
      <c r="P50" s="854"/>
      <c r="Q50" s="854"/>
      <c r="R50" s="854"/>
      <c r="S50" s="854"/>
      <c r="T50" s="854"/>
      <c r="U50" s="854"/>
      <c r="V50" s="854"/>
      <c r="W50" s="854"/>
      <c r="X50" s="854"/>
      <c r="Y50" s="854"/>
      <c r="Z50" s="854"/>
      <c r="AA50" s="854"/>
      <c r="AB50" s="854"/>
      <c r="AC50" s="854"/>
      <c r="AD50" s="854"/>
      <c r="AE50" s="854"/>
      <c r="AF50" s="854"/>
      <c r="AG50" s="854"/>
      <c r="AH50" s="854"/>
      <c r="AI50" s="854"/>
      <c r="AJ50" s="854"/>
      <c r="AK50" s="854"/>
      <c r="AL50" s="854"/>
      <c r="AM50" s="854"/>
      <c r="AN50" s="854"/>
      <c r="AO50" s="854"/>
      <c r="AP50" s="854"/>
      <c r="AQ50" s="854"/>
      <c r="AR50" s="854"/>
      <c r="AS50" s="854"/>
    </row>
    <row r="51" spans="2:45" ht="30" customHeight="1" x14ac:dyDescent="0.2">
      <c r="B51" s="854" t="s">
        <v>624</v>
      </c>
      <c r="C51" s="854"/>
      <c r="D51" s="854"/>
      <c r="E51" s="854"/>
      <c r="F51" s="854"/>
      <c r="G51" s="854"/>
      <c r="H51" s="854"/>
      <c r="I51" s="854"/>
      <c r="J51" s="854"/>
      <c r="K51" s="854"/>
      <c r="L51" s="854"/>
      <c r="M51" s="854"/>
      <c r="N51" s="854"/>
      <c r="O51" s="854"/>
      <c r="P51" s="854"/>
      <c r="Q51" s="854"/>
      <c r="R51" s="854"/>
      <c r="S51" s="854"/>
      <c r="T51" s="854"/>
      <c r="U51" s="854"/>
      <c r="V51" s="854"/>
      <c r="W51" s="854"/>
      <c r="X51" s="854"/>
      <c r="Y51" s="854"/>
      <c r="Z51" s="854"/>
      <c r="AA51" s="854"/>
      <c r="AB51" s="854"/>
      <c r="AC51" s="854"/>
      <c r="AD51" s="854"/>
      <c r="AE51" s="854"/>
      <c r="AF51" s="854"/>
      <c r="AG51" s="854"/>
      <c r="AH51" s="854"/>
      <c r="AI51" s="854"/>
      <c r="AJ51" s="854"/>
      <c r="AK51" s="854"/>
      <c r="AL51" s="854"/>
      <c r="AM51" s="854"/>
      <c r="AN51" s="854"/>
      <c r="AO51" s="854"/>
      <c r="AP51" s="854"/>
      <c r="AQ51" s="854"/>
      <c r="AR51" s="854"/>
      <c r="AS51" s="854"/>
    </row>
    <row r="52" spans="2:45" ht="54.75" customHeight="1" x14ac:dyDescent="0.2">
      <c r="B52" s="854" t="s">
        <v>625</v>
      </c>
      <c r="C52" s="854"/>
      <c r="D52" s="854"/>
      <c r="E52" s="854"/>
      <c r="F52" s="854"/>
      <c r="G52" s="854"/>
      <c r="H52" s="854"/>
      <c r="I52" s="854"/>
      <c r="J52" s="854"/>
      <c r="K52" s="854"/>
      <c r="L52" s="854"/>
      <c r="M52" s="854"/>
      <c r="N52" s="854"/>
      <c r="O52" s="854"/>
      <c r="P52" s="854"/>
      <c r="Q52" s="854"/>
      <c r="R52" s="854"/>
      <c r="S52" s="854"/>
      <c r="T52" s="854"/>
      <c r="U52" s="854"/>
      <c r="V52" s="854"/>
      <c r="W52" s="854"/>
      <c r="X52" s="854"/>
      <c r="Y52" s="854"/>
      <c r="Z52" s="854"/>
      <c r="AA52" s="854"/>
      <c r="AB52" s="854"/>
      <c r="AC52" s="854"/>
      <c r="AD52" s="854"/>
      <c r="AE52" s="854"/>
      <c r="AF52" s="854"/>
      <c r="AG52" s="854"/>
      <c r="AH52" s="854"/>
      <c r="AI52" s="854"/>
      <c r="AJ52" s="854"/>
      <c r="AK52" s="854"/>
      <c r="AL52" s="854"/>
      <c r="AM52" s="854"/>
      <c r="AN52" s="854"/>
      <c r="AO52" s="854"/>
      <c r="AP52" s="854"/>
      <c r="AQ52" s="854"/>
      <c r="AR52" s="854"/>
      <c r="AS52" s="854"/>
    </row>
    <row r="53" spans="2:45" ht="15" customHeight="1" x14ac:dyDescent="0.2">
      <c r="B53" s="855" t="s">
        <v>626</v>
      </c>
      <c r="C53" s="855"/>
      <c r="D53" s="855"/>
      <c r="E53" s="855"/>
      <c r="F53" s="855"/>
      <c r="G53" s="855"/>
      <c r="H53" s="855"/>
      <c r="I53" s="855"/>
      <c r="J53" s="855"/>
      <c r="K53" s="855"/>
      <c r="L53" s="855"/>
      <c r="M53" s="855"/>
      <c r="N53" s="855"/>
      <c r="O53" s="855"/>
      <c r="P53" s="855"/>
      <c r="Q53" s="855"/>
      <c r="R53" s="855"/>
      <c r="S53" s="855"/>
      <c r="T53" s="855"/>
      <c r="U53" s="855"/>
      <c r="V53" s="855"/>
      <c r="W53" s="855"/>
      <c r="X53" s="855"/>
      <c r="Y53" s="855"/>
      <c r="Z53" s="855"/>
      <c r="AA53" s="855"/>
      <c r="AB53" s="855"/>
      <c r="AC53" s="855"/>
      <c r="AD53" s="855"/>
      <c r="AE53" s="855"/>
      <c r="AF53" s="855"/>
      <c r="AG53" s="855"/>
      <c r="AH53" s="855"/>
      <c r="AI53" s="855"/>
      <c r="AJ53" s="855"/>
      <c r="AK53" s="855"/>
      <c r="AL53" s="855"/>
      <c r="AM53" s="855"/>
      <c r="AN53" s="855"/>
      <c r="AO53" s="855"/>
      <c r="AP53" s="855"/>
      <c r="AQ53" s="855"/>
      <c r="AR53" s="855"/>
      <c r="AS53" s="855"/>
    </row>
    <row r="54" spans="2:45" ht="15" customHeight="1" x14ac:dyDescent="0.2">
      <c r="B54" s="854" t="s">
        <v>627</v>
      </c>
      <c r="C54" s="854"/>
      <c r="D54" s="854"/>
      <c r="E54" s="854"/>
      <c r="F54" s="854"/>
      <c r="G54" s="854"/>
      <c r="H54" s="854"/>
      <c r="I54" s="854"/>
      <c r="J54" s="854"/>
      <c r="K54" s="854"/>
      <c r="L54" s="854"/>
      <c r="M54" s="854"/>
      <c r="N54" s="854"/>
      <c r="O54" s="854"/>
      <c r="P54" s="854"/>
      <c r="Q54" s="854"/>
      <c r="R54" s="854"/>
      <c r="S54" s="854"/>
      <c r="T54" s="854"/>
      <c r="U54" s="854"/>
      <c r="V54" s="854"/>
      <c r="W54" s="854"/>
      <c r="X54" s="854"/>
      <c r="Y54" s="854"/>
      <c r="Z54" s="854"/>
      <c r="AA54" s="854"/>
      <c r="AB54" s="854"/>
      <c r="AC54" s="854"/>
      <c r="AD54" s="854"/>
      <c r="AE54" s="854"/>
      <c r="AF54" s="854"/>
      <c r="AG54" s="854"/>
      <c r="AH54" s="854"/>
      <c r="AI54" s="854"/>
      <c r="AJ54" s="854"/>
      <c r="AK54" s="854"/>
      <c r="AL54" s="854"/>
      <c r="AM54" s="854"/>
      <c r="AN54" s="854"/>
      <c r="AO54" s="854"/>
      <c r="AP54" s="854"/>
      <c r="AQ54" s="854"/>
      <c r="AR54" s="854"/>
      <c r="AS54" s="854"/>
    </row>
    <row r="55" spans="2:45" ht="15" customHeight="1" x14ac:dyDescent="0.2">
      <c r="B55" s="854" t="s">
        <v>628</v>
      </c>
      <c r="C55" s="854"/>
      <c r="D55" s="854"/>
      <c r="E55" s="854"/>
      <c r="F55" s="854"/>
      <c r="G55" s="854"/>
      <c r="H55" s="854"/>
      <c r="I55" s="854"/>
      <c r="J55" s="854"/>
      <c r="K55" s="854"/>
      <c r="L55" s="854"/>
      <c r="M55" s="854"/>
      <c r="N55" s="854"/>
      <c r="O55" s="854"/>
      <c r="P55" s="854"/>
      <c r="Q55" s="854"/>
      <c r="R55" s="854"/>
      <c r="S55" s="854"/>
      <c r="T55" s="854"/>
      <c r="U55" s="854"/>
      <c r="V55" s="854"/>
      <c r="W55" s="854"/>
      <c r="X55" s="854"/>
      <c r="Y55" s="854"/>
      <c r="Z55" s="854"/>
      <c r="AA55" s="854"/>
      <c r="AB55" s="854"/>
      <c r="AC55" s="854"/>
      <c r="AD55" s="854"/>
      <c r="AE55" s="854"/>
      <c r="AF55" s="854"/>
      <c r="AG55" s="854"/>
      <c r="AH55" s="854"/>
      <c r="AI55" s="854"/>
      <c r="AJ55" s="854"/>
      <c r="AK55" s="854"/>
      <c r="AL55" s="854"/>
      <c r="AM55" s="854"/>
      <c r="AN55" s="854"/>
      <c r="AO55" s="854"/>
      <c r="AP55" s="854"/>
      <c r="AQ55" s="854"/>
      <c r="AR55" s="854"/>
      <c r="AS55" s="854"/>
    </row>
    <row r="56" spans="2:45" ht="30" customHeight="1" x14ac:dyDescent="0.2">
      <c r="B56" s="854" t="s">
        <v>629</v>
      </c>
      <c r="C56" s="854"/>
      <c r="D56" s="854"/>
      <c r="E56" s="854"/>
      <c r="F56" s="854"/>
      <c r="G56" s="854"/>
      <c r="H56" s="854"/>
      <c r="I56" s="854"/>
      <c r="J56" s="854"/>
      <c r="K56" s="854"/>
      <c r="L56" s="854"/>
      <c r="M56" s="854"/>
      <c r="N56" s="854"/>
      <c r="O56" s="854"/>
      <c r="P56" s="854"/>
      <c r="Q56" s="854"/>
      <c r="R56" s="854"/>
      <c r="S56" s="854"/>
      <c r="T56" s="854"/>
      <c r="U56" s="854"/>
      <c r="V56" s="854"/>
      <c r="W56" s="854"/>
      <c r="X56" s="854"/>
      <c r="Y56" s="854"/>
      <c r="Z56" s="854"/>
      <c r="AA56" s="854"/>
      <c r="AB56" s="854"/>
      <c r="AC56" s="854"/>
      <c r="AD56" s="854"/>
      <c r="AE56" s="854"/>
      <c r="AF56" s="854"/>
      <c r="AG56" s="854"/>
      <c r="AH56" s="854"/>
      <c r="AI56" s="854"/>
      <c r="AJ56" s="854"/>
      <c r="AK56" s="854"/>
      <c r="AL56" s="854"/>
      <c r="AM56" s="854"/>
      <c r="AN56" s="854"/>
      <c r="AO56" s="854"/>
      <c r="AP56" s="854"/>
      <c r="AQ56" s="854"/>
      <c r="AR56" s="854"/>
      <c r="AS56" s="854"/>
    </row>
    <row r="57" spans="2:45" ht="30" customHeight="1" x14ac:dyDescent="0.2">
      <c r="B57" s="854" t="s">
        <v>630</v>
      </c>
      <c r="C57" s="854"/>
      <c r="D57" s="854"/>
      <c r="E57" s="854"/>
      <c r="F57" s="854"/>
      <c r="G57" s="854"/>
      <c r="H57" s="854"/>
      <c r="I57" s="854"/>
      <c r="J57" s="854"/>
      <c r="K57" s="854"/>
      <c r="L57" s="854"/>
      <c r="M57" s="854"/>
      <c r="N57" s="854"/>
      <c r="O57" s="854"/>
      <c r="P57" s="854"/>
      <c r="Q57" s="854"/>
      <c r="R57" s="854"/>
      <c r="S57" s="854"/>
      <c r="T57" s="854"/>
      <c r="U57" s="854"/>
      <c r="V57" s="854"/>
      <c r="W57" s="854"/>
      <c r="X57" s="854"/>
      <c r="Y57" s="854"/>
      <c r="Z57" s="854"/>
      <c r="AA57" s="854"/>
      <c r="AB57" s="854"/>
      <c r="AC57" s="854"/>
      <c r="AD57" s="854"/>
      <c r="AE57" s="854"/>
      <c r="AF57" s="854"/>
      <c r="AG57" s="854"/>
      <c r="AH57" s="854"/>
      <c r="AI57" s="854"/>
      <c r="AJ57" s="854"/>
      <c r="AK57" s="854"/>
      <c r="AL57" s="854"/>
      <c r="AM57" s="854"/>
      <c r="AN57" s="854"/>
      <c r="AO57" s="854"/>
      <c r="AP57" s="854"/>
      <c r="AQ57" s="854"/>
      <c r="AR57" s="854"/>
      <c r="AS57" s="854"/>
    </row>
    <row r="58" spans="2:45" ht="30" customHeight="1" x14ac:dyDescent="0.2">
      <c r="B58" s="854" t="s">
        <v>631</v>
      </c>
      <c r="C58" s="854"/>
      <c r="D58" s="854"/>
      <c r="E58" s="854"/>
      <c r="F58" s="854"/>
      <c r="G58" s="854"/>
      <c r="H58" s="854"/>
      <c r="I58" s="854"/>
      <c r="J58" s="854"/>
      <c r="K58" s="854"/>
      <c r="L58" s="854"/>
      <c r="M58" s="854"/>
      <c r="N58" s="854"/>
      <c r="O58" s="854"/>
      <c r="P58" s="854"/>
      <c r="Q58" s="854"/>
      <c r="R58" s="854"/>
      <c r="S58" s="854"/>
      <c r="T58" s="854"/>
      <c r="U58" s="854"/>
      <c r="V58" s="854"/>
      <c r="W58" s="854"/>
      <c r="X58" s="854"/>
      <c r="Y58" s="854"/>
      <c r="Z58" s="854"/>
      <c r="AA58" s="854"/>
      <c r="AB58" s="854"/>
      <c r="AC58" s="854"/>
      <c r="AD58" s="854"/>
      <c r="AE58" s="854"/>
      <c r="AF58" s="854"/>
      <c r="AG58" s="854"/>
      <c r="AH58" s="854"/>
      <c r="AI58" s="854"/>
      <c r="AJ58" s="854"/>
      <c r="AK58" s="854"/>
      <c r="AL58" s="854"/>
      <c r="AM58" s="854"/>
      <c r="AN58" s="854"/>
      <c r="AO58" s="854"/>
      <c r="AP58" s="854"/>
      <c r="AQ58" s="854"/>
      <c r="AR58" s="854"/>
      <c r="AS58" s="854"/>
    </row>
    <row r="59" spans="2:45" ht="15" customHeight="1" x14ac:dyDescent="0.2">
      <c r="B59" s="855" t="s">
        <v>632</v>
      </c>
      <c r="C59" s="855"/>
      <c r="D59" s="855"/>
      <c r="E59" s="855"/>
      <c r="F59" s="855"/>
      <c r="G59" s="855"/>
      <c r="H59" s="855"/>
      <c r="I59" s="855"/>
      <c r="J59" s="855"/>
      <c r="K59" s="855"/>
      <c r="L59" s="855"/>
      <c r="M59" s="855"/>
      <c r="N59" s="855"/>
      <c r="O59" s="855"/>
      <c r="P59" s="855"/>
      <c r="Q59" s="855"/>
      <c r="R59" s="855"/>
      <c r="S59" s="855"/>
      <c r="T59" s="855"/>
      <c r="U59" s="855"/>
      <c r="V59" s="855"/>
      <c r="W59" s="855"/>
      <c r="X59" s="855"/>
      <c r="Y59" s="855"/>
      <c r="Z59" s="855"/>
      <c r="AA59" s="855"/>
      <c r="AB59" s="855"/>
      <c r="AC59" s="855"/>
      <c r="AD59" s="855"/>
      <c r="AE59" s="855"/>
      <c r="AF59" s="855"/>
      <c r="AG59" s="855"/>
      <c r="AH59" s="855"/>
      <c r="AI59" s="855"/>
      <c r="AJ59" s="855"/>
      <c r="AK59" s="855"/>
      <c r="AL59" s="855"/>
      <c r="AM59" s="855"/>
      <c r="AN59" s="855"/>
      <c r="AO59" s="855"/>
      <c r="AP59" s="855"/>
      <c r="AQ59" s="855"/>
      <c r="AR59" s="855"/>
      <c r="AS59" s="855"/>
    </row>
    <row r="60" spans="2:45" ht="30" customHeight="1" x14ac:dyDescent="0.2">
      <c r="B60" s="854" t="s">
        <v>633</v>
      </c>
      <c r="C60" s="854"/>
      <c r="D60" s="854"/>
      <c r="E60" s="854"/>
      <c r="F60" s="854"/>
      <c r="G60" s="854"/>
      <c r="H60" s="854"/>
      <c r="I60" s="854"/>
      <c r="J60" s="854"/>
      <c r="K60" s="854"/>
      <c r="L60" s="854"/>
      <c r="M60" s="854"/>
      <c r="N60" s="854"/>
      <c r="O60" s="854"/>
      <c r="P60" s="854"/>
      <c r="Q60" s="854"/>
      <c r="R60" s="854"/>
      <c r="S60" s="854"/>
      <c r="T60" s="854"/>
      <c r="U60" s="854"/>
      <c r="V60" s="854"/>
      <c r="W60" s="854"/>
      <c r="X60" s="854"/>
      <c r="Y60" s="854"/>
      <c r="Z60" s="854"/>
      <c r="AA60" s="854"/>
      <c r="AB60" s="854"/>
      <c r="AC60" s="854"/>
      <c r="AD60" s="854"/>
      <c r="AE60" s="854"/>
      <c r="AF60" s="854"/>
      <c r="AG60" s="854"/>
      <c r="AH60" s="854"/>
      <c r="AI60" s="854"/>
      <c r="AJ60" s="854"/>
      <c r="AK60" s="854"/>
      <c r="AL60" s="854"/>
      <c r="AM60" s="854"/>
      <c r="AN60" s="854"/>
      <c r="AO60" s="854"/>
      <c r="AP60" s="854"/>
      <c r="AQ60" s="854"/>
      <c r="AR60" s="854"/>
      <c r="AS60" s="854"/>
    </row>
    <row r="61" spans="2:45" ht="15" customHeight="1" x14ac:dyDescent="0.2">
      <c r="B61" s="854" t="s">
        <v>634</v>
      </c>
      <c r="C61" s="854"/>
      <c r="D61" s="854"/>
      <c r="E61" s="854"/>
      <c r="F61" s="854"/>
      <c r="G61" s="854"/>
      <c r="H61" s="854"/>
      <c r="I61" s="854"/>
      <c r="J61" s="854"/>
      <c r="K61" s="854"/>
      <c r="L61" s="854"/>
      <c r="M61" s="854"/>
      <c r="N61" s="854"/>
      <c r="O61" s="854"/>
      <c r="P61" s="854"/>
      <c r="Q61" s="854"/>
      <c r="R61" s="854"/>
      <c r="S61" s="854"/>
      <c r="T61" s="854"/>
      <c r="U61" s="854"/>
      <c r="V61" s="854"/>
      <c r="W61" s="854"/>
      <c r="X61" s="854"/>
      <c r="Y61" s="854"/>
      <c r="Z61" s="854"/>
      <c r="AA61" s="854"/>
      <c r="AB61" s="854"/>
      <c r="AC61" s="854"/>
      <c r="AD61" s="854"/>
      <c r="AE61" s="854"/>
      <c r="AF61" s="854"/>
      <c r="AG61" s="854"/>
      <c r="AH61" s="854"/>
      <c r="AI61" s="854"/>
      <c r="AJ61" s="854"/>
      <c r="AK61" s="854"/>
      <c r="AL61" s="854"/>
      <c r="AM61" s="854"/>
      <c r="AN61" s="854"/>
      <c r="AO61" s="854"/>
      <c r="AP61" s="854"/>
      <c r="AQ61" s="854"/>
      <c r="AR61" s="854"/>
      <c r="AS61" s="854"/>
    </row>
    <row r="62" spans="2:45" ht="30" customHeight="1" x14ac:dyDescent="0.2">
      <c r="B62" s="854" t="s">
        <v>635</v>
      </c>
      <c r="C62" s="854"/>
      <c r="D62" s="854"/>
      <c r="E62" s="854"/>
      <c r="F62" s="854"/>
      <c r="G62" s="854"/>
      <c r="H62" s="854"/>
      <c r="I62" s="854"/>
      <c r="J62" s="854"/>
      <c r="K62" s="854"/>
      <c r="L62" s="854"/>
      <c r="M62" s="854"/>
      <c r="N62" s="854"/>
      <c r="O62" s="854"/>
      <c r="P62" s="854"/>
      <c r="Q62" s="854"/>
      <c r="R62" s="854"/>
      <c r="S62" s="854"/>
      <c r="T62" s="854"/>
      <c r="U62" s="854"/>
      <c r="V62" s="854"/>
      <c r="W62" s="854"/>
      <c r="X62" s="854"/>
      <c r="Y62" s="854"/>
      <c r="Z62" s="854"/>
      <c r="AA62" s="854"/>
      <c r="AB62" s="854"/>
      <c r="AC62" s="854"/>
      <c r="AD62" s="854"/>
      <c r="AE62" s="854"/>
      <c r="AF62" s="854"/>
      <c r="AG62" s="854"/>
      <c r="AH62" s="854"/>
      <c r="AI62" s="854"/>
      <c r="AJ62" s="854"/>
      <c r="AK62" s="854"/>
      <c r="AL62" s="854"/>
      <c r="AM62" s="854"/>
      <c r="AN62" s="854"/>
      <c r="AO62" s="854"/>
      <c r="AP62" s="854"/>
      <c r="AQ62" s="854"/>
      <c r="AR62" s="854"/>
      <c r="AS62" s="854"/>
    </row>
    <row r="63" spans="2:45" ht="30" customHeight="1" x14ac:dyDescent="0.2">
      <c r="B63" s="854" t="s">
        <v>636</v>
      </c>
      <c r="C63" s="854"/>
      <c r="D63" s="854"/>
      <c r="E63" s="854"/>
      <c r="F63" s="854"/>
      <c r="G63" s="854"/>
      <c r="H63" s="854"/>
      <c r="I63" s="854"/>
      <c r="J63" s="854"/>
      <c r="K63" s="854"/>
      <c r="L63" s="854"/>
      <c r="M63" s="854"/>
      <c r="N63" s="854"/>
      <c r="O63" s="854"/>
      <c r="P63" s="854"/>
      <c r="Q63" s="854"/>
      <c r="R63" s="854"/>
      <c r="S63" s="854"/>
      <c r="T63" s="854"/>
      <c r="U63" s="854"/>
      <c r="V63" s="854"/>
      <c r="W63" s="854"/>
      <c r="X63" s="854"/>
      <c r="Y63" s="854"/>
      <c r="Z63" s="854"/>
      <c r="AA63" s="854"/>
      <c r="AB63" s="854"/>
      <c r="AC63" s="854"/>
      <c r="AD63" s="854"/>
      <c r="AE63" s="854"/>
      <c r="AF63" s="854"/>
      <c r="AG63" s="854"/>
      <c r="AH63" s="854"/>
      <c r="AI63" s="854"/>
      <c r="AJ63" s="854"/>
      <c r="AK63" s="854"/>
      <c r="AL63" s="854"/>
      <c r="AM63" s="854"/>
      <c r="AN63" s="854"/>
      <c r="AO63" s="854"/>
      <c r="AP63" s="854"/>
      <c r="AQ63" s="854"/>
      <c r="AR63" s="854"/>
      <c r="AS63" s="854"/>
    </row>
    <row r="64" spans="2:45" ht="30" customHeight="1" x14ac:dyDescent="0.2">
      <c r="B64" s="854" t="s">
        <v>637</v>
      </c>
      <c r="C64" s="854"/>
      <c r="D64" s="854"/>
      <c r="E64" s="854"/>
      <c r="F64" s="854"/>
      <c r="G64" s="854"/>
      <c r="H64" s="854"/>
      <c r="I64" s="854"/>
      <c r="J64" s="854"/>
      <c r="K64" s="854"/>
      <c r="L64" s="854"/>
      <c r="M64" s="854"/>
      <c r="N64" s="854"/>
      <c r="O64" s="854"/>
      <c r="P64" s="854"/>
      <c r="Q64" s="854"/>
      <c r="R64" s="854"/>
      <c r="S64" s="854"/>
      <c r="T64" s="854"/>
      <c r="U64" s="854"/>
      <c r="V64" s="854"/>
      <c r="W64" s="854"/>
      <c r="X64" s="854"/>
      <c r="Y64" s="854"/>
      <c r="Z64" s="854"/>
      <c r="AA64" s="854"/>
      <c r="AB64" s="854"/>
      <c r="AC64" s="854"/>
      <c r="AD64" s="854"/>
      <c r="AE64" s="854"/>
      <c r="AF64" s="854"/>
      <c r="AG64" s="854"/>
      <c r="AH64" s="854"/>
      <c r="AI64" s="854"/>
      <c r="AJ64" s="854"/>
      <c r="AK64" s="854"/>
      <c r="AL64" s="854"/>
      <c r="AM64" s="854"/>
      <c r="AN64" s="854"/>
      <c r="AO64" s="854"/>
      <c r="AP64" s="854"/>
      <c r="AQ64" s="854"/>
      <c r="AR64" s="854"/>
      <c r="AS64" s="854"/>
    </row>
    <row r="65" spans="2:45" ht="66.75" customHeight="1" x14ac:dyDescent="0.2">
      <c r="B65" s="854" t="s">
        <v>638</v>
      </c>
      <c r="C65" s="854"/>
      <c r="D65" s="854"/>
      <c r="E65" s="854"/>
      <c r="F65" s="854"/>
      <c r="G65" s="854"/>
      <c r="H65" s="854"/>
      <c r="I65" s="854"/>
      <c r="J65" s="854"/>
      <c r="K65" s="854"/>
      <c r="L65" s="854"/>
      <c r="M65" s="854"/>
      <c r="N65" s="854"/>
      <c r="O65" s="854"/>
      <c r="P65" s="854"/>
      <c r="Q65" s="854"/>
      <c r="R65" s="854"/>
      <c r="S65" s="854"/>
      <c r="T65" s="854"/>
      <c r="U65" s="854"/>
      <c r="V65" s="854"/>
      <c r="W65" s="854"/>
      <c r="X65" s="854"/>
      <c r="Y65" s="854"/>
      <c r="Z65" s="854"/>
      <c r="AA65" s="854"/>
      <c r="AB65" s="854"/>
      <c r="AC65" s="854"/>
      <c r="AD65" s="854"/>
      <c r="AE65" s="854"/>
      <c r="AF65" s="854"/>
      <c r="AG65" s="854"/>
      <c r="AH65" s="854"/>
      <c r="AI65" s="854"/>
      <c r="AJ65" s="854"/>
      <c r="AK65" s="854"/>
      <c r="AL65" s="854"/>
      <c r="AM65" s="854"/>
      <c r="AN65" s="854"/>
      <c r="AO65" s="854"/>
      <c r="AP65" s="854"/>
      <c r="AQ65" s="854"/>
      <c r="AR65" s="854"/>
      <c r="AS65" s="854"/>
    </row>
  </sheetData>
  <sheetProtection formatCells="0" formatColumns="0" formatRows="0" insertColumns="0" insertRows="0" insertHyperlinks="0" deleteColumns="0" deleteRows="0" sort="0" autoFilter="0" pivotTables="0"/>
  <mergeCells count="47">
    <mergeCell ref="AY19:BG19"/>
    <mergeCell ref="AH5:BL5"/>
    <mergeCell ref="AH4:BL4"/>
    <mergeCell ref="A4:A6"/>
    <mergeCell ref="B4:B6"/>
    <mergeCell ref="C4:AG4"/>
    <mergeCell ref="C5:AG5"/>
    <mergeCell ref="B47:AS47"/>
    <mergeCell ref="B48:AS48"/>
    <mergeCell ref="AH2:AK2"/>
    <mergeCell ref="B2:AG2"/>
    <mergeCell ref="B28:AS28"/>
    <mergeCell ref="B29:AS29"/>
    <mergeCell ref="B40:AS40"/>
    <mergeCell ref="B35:AS35"/>
    <mergeCell ref="B36:AS36"/>
    <mergeCell ref="B37:AS37"/>
    <mergeCell ref="B38:AS38"/>
    <mergeCell ref="B39:AS39"/>
    <mergeCell ref="B45:AS45"/>
    <mergeCell ref="B46:AS46"/>
    <mergeCell ref="B41:AS41"/>
    <mergeCell ref="B42:AS42"/>
    <mergeCell ref="B43:AS43"/>
    <mergeCell ref="B44:AS44"/>
    <mergeCell ref="B30:AS30"/>
    <mergeCell ref="B31:AS31"/>
    <mergeCell ref="B32:AS32"/>
    <mergeCell ref="B33:AS33"/>
    <mergeCell ref="B34:AS34"/>
    <mergeCell ref="B63:AS63"/>
    <mergeCell ref="B64:AS64"/>
    <mergeCell ref="B65:AS65"/>
    <mergeCell ref="B57:AS57"/>
    <mergeCell ref="B58:AS58"/>
    <mergeCell ref="B59:AS59"/>
    <mergeCell ref="B60:AS60"/>
    <mergeCell ref="B61:AS61"/>
    <mergeCell ref="B49:AS49"/>
    <mergeCell ref="B50:AS50"/>
    <mergeCell ref="B51:AS51"/>
    <mergeCell ref="B62:AS62"/>
    <mergeCell ref="B53:AS53"/>
    <mergeCell ref="B54:AS54"/>
    <mergeCell ref="B55:AS55"/>
    <mergeCell ref="B56:AS56"/>
    <mergeCell ref="B52:AS52"/>
  </mergeCells>
  <hyperlinks>
    <hyperlink ref="AH2:AK2" location="'Списък Приложения'!A1" display="НАЗАД"/>
  </hyperlinks>
  <printOptions horizontalCentered="1" verticalCentered="1"/>
  <pageMargins left="0.70866141732283472" right="0.70866141732283472" top="0.74803149606299213" bottom="0.74803149606299213" header="0.31496062992125984" footer="0.31496062992125984"/>
  <pageSetup paperSize="9" scale="60" orientation="landscape" r:id="rId1"/>
  <colBreaks count="1" manualBreakCount="1">
    <brk id="33"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AV63"/>
  <sheetViews>
    <sheetView zoomScaleNormal="100" workbookViewId="0">
      <selection activeCell="E29" sqref="E29"/>
    </sheetView>
  </sheetViews>
  <sheetFormatPr defaultColWidth="9.140625" defaultRowHeight="12.75" x14ac:dyDescent="0.2"/>
  <cols>
    <col min="1" max="1" width="5.5703125" style="178" customWidth="1"/>
    <col min="2" max="2" width="40.42578125" style="178" customWidth="1"/>
    <col min="3" max="3" width="8.5703125" style="178" customWidth="1"/>
    <col min="4" max="25" width="4.7109375" style="178" customWidth="1"/>
    <col min="26" max="26" width="7.7109375" style="178" customWidth="1"/>
    <col min="27" max="48" width="4.7109375" style="178" customWidth="1"/>
    <col min="49" max="16384" width="9.140625" style="178"/>
  </cols>
  <sheetData>
    <row r="1" spans="1:48" x14ac:dyDescent="0.2">
      <c r="B1" s="93" t="s">
        <v>198</v>
      </c>
      <c r="C1" s="386"/>
      <c r="D1" s="179"/>
      <c r="E1" s="179"/>
      <c r="F1" s="179"/>
      <c r="G1" s="179"/>
      <c r="H1" s="179"/>
      <c r="I1" s="179"/>
      <c r="J1" s="179"/>
      <c r="K1" s="179"/>
      <c r="L1" s="179"/>
      <c r="M1" s="179"/>
      <c r="N1" s="179"/>
      <c r="O1" s="179"/>
      <c r="P1" s="179"/>
      <c r="Z1" s="179"/>
      <c r="AA1" s="179"/>
      <c r="AB1" s="179"/>
      <c r="AC1" s="179"/>
      <c r="AD1" s="179"/>
      <c r="AE1" s="179"/>
      <c r="AF1" s="179"/>
      <c r="AG1" s="179"/>
      <c r="AH1" s="179"/>
      <c r="AI1" s="179"/>
      <c r="AJ1" s="179"/>
      <c r="AK1" s="179"/>
      <c r="AL1" s="179"/>
      <c r="AM1" s="179"/>
    </row>
    <row r="2" spans="1:48" ht="37.5" customHeight="1" x14ac:dyDescent="0.2">
      <c r="C2" s="877" t="s">
        <v>864</v>
      </c>
      <c r="D2" s="877"/>
      <c r="E2" s="877"/>
      <c r="F2" s="877"/>
      <c r="G2" s="877"/>
      <c r="H2" s="877"/>
      <c r="I2" s="877"/>
      <c r="J2" s="877"/>
      <c r="K2" s="877"/>
      <c r="L2" s="877"/>
      <c r="M2" s="877"/>
      <c r="N2" s="877"/>
      <c r="O2" s="877"/>
      <c r="P2" s="877"/>
      <c r="Q2" s="877"/>
      <c r="R2" s="877"/>
      <c r="S2" s="877"/>
      <c r="T2" s="877"/>
      <c r="U2" s="877"/>
      <c r="V2" s="877"/>
      <c r="W2" s="877"/>
      <c r="X2" s="877"/>
      <c r="Y2" s="877"/>
      <c r="Z2" s="180"/>
      <c r="AA2" s="180"/>
      <c r="AB2" s="180"/>
      <c r="AC2" s="180"/>
      <c r="AD2" s="180"/>
      <c r="AE2" s="180"/>
      <c r="AF2" s="180"/>
      <c r="AG2" s="180"/>
      <c r="AH2" s="180"/>
      <c r="AI2" s="180"/>
      <c r="AJ2" s="180"/>
      <c r="AK2" s="180"/>
      <c r="AL2" s="180"/>
      <c r="AM2" s="180"/>
      <c r="AN2" s="180"/>
      <c r="AO2" s="180"/>
      <c r="AP2" s="180"/>
      <c r="AQ2" s="180"/>
      <c r="AR2" s="180"/>
      <c r="AS2" s="180"/>
      <c r="AT2" s="180"/>
      <c r="AU2" s="180"/>
      <c r="AV2" s="180"/>
    </row>
    <row r="3" spans="1:48" ht="13.5" thickBot="1" x14ac:dyDescent="0.25">
      <c r="K3" s="179" t="s">
        <v>271</v>
      </c>
      <c r="AP3" s="179"/>
    </row>
    <row r="4" spans="1:48" ht="42.75" customHeight="1" x14ac:dyDescent="0.2">
      <c r="A4" s="865" t="s">
        <v>225</v>
      </c>
      <c r="B4" s="867" t="s">
        <v>252</v>
      </c>
      <c r="C4" s="870" t="s">
        <v>200</v>
      </c>
      <c r="D4" s="871"/>
      <c r="E4" s="871"/>
      <c r="F4" s="871"/>
      <c r="G4" s="871"/>
      <c r="H4" s="871"/>
      <c r="I4" s="871"/>
      <c r="J4" s="871"/>
      <c r="K4" s="871"/>
      <c r="L4" s="871"/>
      <c r="M4" s="871"/>
      <c r="N4" s="871"/>
      <c r="O4" s="871"/>
      <c r="P4" s="871"/>
      <c r="Q4" s="871"/>
      <c r="R4" s="871"/>
      <c r="S4" s="871"/>
      <c r="T4" s="871"/>
      <c r="U4" s="871"/>
      <c r="V4" s="871"/>
      <c r="W4" s="871"/>
      <c r="X4" s="871"/>
      <c r="Y4" s="871"/>
      <c r="Z4" s="870" t="s">
        <v>201</v>
      </c>
      <c r="AA4" s="871"/>
      <c r="AB4" s="871"/>
      <c r="AC4" s="871"/>
      <c r="AD4" s="871"/>
      <c r="AE4" s="871"/>
      <c r="AF4" s="871"/>
      <c r="AG4" s="871"/>
      <c r="AH4" s="871"/>
      <c r="AI4" s="871"/>
      <c r="AJ4" s="871"/>
      <c r="AK4" s="871"/>
      <c r="AL4" s="871"/>
      <c r="AM4" s="871"/>
      <c r="AN4" s="871"/>
      <c r="AO4" s="871"/>
      <c r="AP4" s="871"/>
      <c r="AQ4" s="871"/>
      <c r="AR4" s="871"/>
      <c r="AS4" s="871"/>
      <c r="AT4" s="871"/>
      <c r="AU4" s="871"/>
      <c r="AV4" s="873"/>
    </row>
    <row r="5" spans="1:48" ht="15" customHeight="1" x14ac:dyDescent="0.2">
      <c r="A5" s="866"/>
      <c r="B5" s="868"/>
      <c r="C5" s="874" t="s">
        <v>202</v>
      </c>
      <c r="D5" s="875"/>
      <c r="E5" s="875"/>
      <c r="F5" s="875"/>
      <c r="G5" s="875"/>
      <c r="H5" s="875"/>
      <c r="I5" s="875"/>
      <c r="J5" s="875"/>
      <c r="K5" s="875"/>
      <c r="L5" s="875"/>
      <c r="M5" s="875"/>
      <c r="N5" s="875"/>
      <c r="O5" s="875"/>
      <c r="P5" s="875"/>
      <c r="Q5" s="875"/>
      <c r="R5" s="875"/>
      <c r="S5" s="875"/>
      <c r="T5" s="875"/>
      <c r="U5" s="875"/>
      <c r="V5" s="875"/>
      <c r="W5" s="875"/>
      <c r="X5" s="875"/>
      <c r="Y5" s="875"/>
      <c r="Z5" s="874" t="s">
        <v>202</v>
      </c>
      <c r="AA5" s="875"/>
      <c r="AB5" s="875"/>
      <c r="AC5" s="875"/>
      <c r="AD5" s="875"/>
      <c r="AE5" s="875"/>
      <c r="AF5" s="875"/>
      <c r="AG5" s="875"/>
      <c r="AH5" s="875"/>
      <c r="AI5" s="875"/>
      <c r="AJ5" s="875"/>
      <c r="AK5" s="875"/>
      <c r="AL5" s="875"/>
      <c r="AM5" s="875"/>
      <c r="AN5" s="875"/>
      <c r="AO5" s="875"/>
      <c r="AP5" s="875"/>
      <c r="AQ5" s="875"/>
      <c r="AR5" s="875"/>
      <c r="AS5" s="875"/>
      <c r="AT5" s="875"/>
      <c r="AU5" s="875"/>
      <c r="AV5" s="876"/>
    </row>
    <row r="6" spans="1:48" s="186" customFormat="1" ht="24" customHeight="1" x14ac:dyDescent="0.2">
      <c r="A6" s="866"/>
      <c r="B6" s="869"/>
      <c r="C6" s="181" t="s">
        <v>85</v>
      </c>
      <c r="D6" s="387" t="s">
        <v>800</v>
      </c>
      <c r="E6" s="182" t="s">
        <v>779</v>
      </c>
      <c r="F6" s="387" t="s">
        <v>780</v>
      </c>
      <c r="G6" s="182" t="s">
        <v>781</v>
      </c>
      <c r="H6" s="182" t="s">
        <v>782</v>
      </c>
      <c r="I6" s="182" t="s">
        <v>783</v>
      </c>
      <c r="J6" s="182" t="s">
        <v>784</v>
      </c>
      <c r="K6" s="182" t="s">
        <v>785</v>
      </c>
      <c r="L6" s="182" t="s">
        <v>786</v>
      </c>
      <c r="M6" s="182" t="s">
        <v>787</v>
      </c>
      <c r="N6" s="182" t="s">
        <v>788</v>
      </c>
      <c r="O6" s="182" t="s">
        <v>789</v>
      </c>
      <c r="P6" s="182" t="s">
        <v>790</v>
      </c>
      <c r="Q6" s="183" t="s">
        <v>791</v>
      </c>
      <c r="R6" s="183" t="s">
        <v>792</v>
      </c>
      <c r="S6" s="183" t="s">
        <v>793</v>
      </c>
      <c r="T6" s="183" t="s">
        <v>794</v>
      </c>
      <c r="U6" s="183" t="s">
        <v>795</v>
      </c>
      <c r="V6" s="183" t="s">
        <v>796</v>
      </c>
      <c r="W6" s="184" t="s">
        <v>797</v>
      </c>
      <c r="X6" s="183" t="s">
        <v>798</v>
      </c>
      <c r="Y6" s="183" t="s">
        <v>799</v>
      </c>
      <c r="Z6" s="181" t="s">
        <v>85</v>
      </c>
      <c r="AA6" s="182" t="s">
        <v>800</v>
      </c>
      <c r="AB6" s="182" t="s">
        <v>779</v>
      </c>
      <c r="AC6" s="387" t="s">
        <v>780</v>
      </c>
      <c r="AD6" s="182" t="s">
        <v>781</v>
      </c>
      <c r="AE6" s="182" t="s">
        <v>782</v>
      </c>
      <c r="AF6" s="182" t="s">
        <v>783</v>
      </c>
      <c r="AG6" s="182" t="s">
        <v>784</v>
      </c>
      <c r="AH6" s="182" t="s">
        <v>785</v>
      </c>
      <c r="AI6" s="182" t="s">
        <v>786</v>
      </c>
      <c r="AJ6" s="182" t="s">
        <v>787</v>
      </c>
      <c r="AK6" s="182" t="s">
        <v>788</v>
      </c>
      <c r="AL6" s="182" t="s">
        <v>789</v>
      </c>
      <c r="AM6" s="182" t="s">
        <v>790</v>
      </c>
      <c r="AN6" s="183" t="s">
        <v>791</v>
      </c>
      <c r="AO6" s="183" t="s">
        <v>792</v>
      </c>
      <c r="AP6" s="183" t="s">
        <v>793</v>
      </c>
      <c r="AQ6" s="183" t="s">
        <v>794</v>
      </c>
      <c r="AR6" s="183" t="s">
        <v>795</v>
      </c>
      <c r="AS6" s="183" t="s">
        <v>796</v>
      </c>
      <c r="AT6" s="184" t="s">
        <v>797</v>
      </c>
      <c r="AU6" s="183" t="s">
        <v>798</v>
      </c>
      <c r="AV6" s="185" t="s">
        <v>799</v>
      </c>
    </row>
    <row r="7" spans="1:48" x14ac:dyDescent="0.2">
      <c r="A7" s="187"/>
      <c r="B7" s="188" t="s">
        <v>227</v>
      </c>
      <c r="C7" s="192">
        <f>D7+E7+F7+G7+H7+I7+J7+K7+L7+M7+N7+O7+P7+Q7+R7+S7+T7+U7+V7+W7+X7+Y7</f>
        <v>2</v>
      </c>
      <c r="D7" s="189">
        <f t="shared" ref="D7:Y7" si="0">SUM(D8:D16)</f>
        <v>1</v>
      </c>
      <c r="E7" s="189">
        <f t="shared" si="0"/>
        <v>0</v>
      </c>
      <c r="F7" s="189">
        <f t="shared" si="0"/>
        <v>0</v>
      </c>
      <c r="G7" s="189">
        <f t="shared" si="0"/>
        <v>1</v>
      </c>
      <c r="H7" s="189">
        <f t="shared" si="0"/>
        <v>0</v>
      </c>
      <c r="I7" s="189">
        <f t="shared" si="0"/>
        <v>0</v>
      </c>
      <c r="J7" s="189">
        <f t="shared" si="0"/>
        <v>0</v>
      </c>
      <c r="K7" s="189">
        <f t="shared" si="0"/>
        <v>0</v>
      </c>
      <c r="L7" s="189">
        <f t="shared" si="0"/>
        <v>0</v>
      </c>
      <c r="M7" s="189">
        <f t="shared" si="0"/>
        <v>0</v>
      </c>
      <c r="N7" s="189">
        <f t="shared" si="0"/>
        <v>0</v>
      </c>
      <c r="O7" s="189">
        <f t="shared" si="0"/>
        <v>0</v>
      </c>
      <c r="P7" s="189">
        <f t="shared" si="0"/>
        <v>0</v>
      </c>
      <c r="Q7" s="190">
        <f t="shared" si="0"/>
        <v>0</v>
      </c>
      <c r="R7" s="190">
        <f t="shared" si="0"/>
        <v>0</v>
      </c>
      <c r="S7" s="190">
        <f t="shared" si="0"/>
        <v>0</v>
      </c>
      <c r="T7" s="190">
        <f t="shared" si="0"/>
        <v>0</v>
      </c>
      <c r="U7" s="190">
        <f t="shared" si="0"/>
        <v>0</v>
      </c>
      <c r="V7" s="190">
        <f t="shared" si="0"/>
        <v>0</v>
      </c>
      <c r="W7" s="190">
        <f t="shared" si="0"/>
        <v>0</v>
      </c>
      <c r="X7" s="190">
        <f t="shared" si="0"/>
        <v>0</v>
      </c>
      <c r="Y7" s="190">
        <f t="shared" si="0"/>
        <v>0</v>
      </c>
      <c r="Z7" s="192">
        <f>AA7+AB7+AC7+AD7+AE7+AF7+AG7+AH7+AI7+AJ7+AK7+AL7+AM7+AN7+AO7+AP7+AQ7+AR7+AS7+AT7+AU7+AV7</f>
        <v>0</v>
      </c>
      <c r="AA7" s="189">
        <f t="shared" ref="AA7:AV7" si="1">SUM(AA8:AA16)</f>
        <v>0</v>
      </c>
      <c r="AB7" s="189">
        <f t="shared" si="1"/>
        <v>0</v>
      </c>
      <c r="AC7" s="189">
        <f t="shared" si="1"/>
        <v>0</v>
      </c>
      <c r="AD7" s="189">
        <f t="shared" si="1"/>
        <v>0</v>
      </c>
      <c r="AE7" s="189">
        <f t="shared" si="1"/>
        <v>0</v>
      </c>
      <c r="AF7" s="189">
        <f t="shared" si="1"/>
        <v>0</v>
      </c>
      <c r="AG7" s="189">
        <f t="shared" si="1"/>
        <v>0</v>
      </c>
      <c r="AH7" s="189">
        <f t="shared" si="1"/>
        <v>0</v>
      </c>
      <c r="AI7" s="189">
        <f t="shared" si="1"/>
        <v>0</v>
      </c>
      <c r="AJ7" s="189">
        <f t="shared" si="1"/>
        <v>0</v>
      </c>
      <c r="AK7" s="189">
        <f t="shared" si="1"/>
        <v>0</v>
      </c>
      <c r="AL7" s="189">
        <f t="shared" si="1"/>
        <v>0</v>
      </c>
      <c r="AM7" s="189">
        <f t="shared" si="1"/>
        <v>0</v>
      </c>
      <c r="AN7" s="190">
        <f t="shared" si="1"/>
        <v>0</v>
      </c>
      <c r="AO7" s="190">
        <f t="shared" si="1"/>
        <v>0</v>
      </c>
      <c r="AP7" s="190">
        <f t="shared" si="1"/>
        <v>0</v>
      </c>
      <c r="AQ7" s="190">
        <f t="shared" si="1"/>
        <v>0</v>
      </c>
      <c r="AR7" s="190">
        <f t="shared" si="1"/>
        <v>0</v>
      </c>
      <c r="AS7" s="190">
        <f t="shared" si="1"/>
        <v>0</v>
      </c>
      <c r="AT7" s="190">
        <f t="shared" si="1"/>
        <v>0</v>
      </c>
      <c r="AU7" s="190">
        <f t="shared" si="1"/>
        <v>0</v>
      </c>
      <c r="AV7" s="191">
        <f t="shared" si="1"/>
        <v>0</v>
      </c>
    </row>
    <row r="8" spans="1:48" x14ac:dyDescent="0.2">
      <c r="A8" s="580">
        <v>1</v>
      </c>
      <c r="B8" s="582" t="s">
        <v>834</v>
      </c>
      <c r="C8" s="192">
        <f>D8+E8+F8+G8+H8+I8+J8+K8+L8+M8+N8+O8+P8+Q8+R8+S8+T8+U8+V8+W8+X8+Y8</f>
        <v>0</v>
      </c>
      <c r="D8" s="193"/>
      <c r="E8" s="193"/>
      <c r="F8" s="193"/>
      <c r="G8" s="193"/>
      <c r="H8" s="193"/>
      <c r="I8" s="193"/>
      <c r="J8" s="193"/>
      <c r="K8" s="193"/>
      <c r="L8" s="193"/>
      <c r="M8" s="193"/>
      <c r="N8" s="193"/>
      <c r="O8" s="193"/>
      <c r="P8" s="193"/>
      <c r="Q8" s="193"/>
      <c r="R8" s="193"/>
      <c r="S8" s="193"/>
      <c r="T8" s="193"/>
      <c r="U8" s="193"/>
      <c r="V8" s="193"/>
      <c r="W8" s="193"/>
      <c r="X8" s="193"/>
      <c r="Y8" s="193"/>
      <c r="Z8" s="192">
        <f>AA8+AB8+AC8+AD8+AE8+AF8+AG8+AH8+AI8+AJ8+AK8+AL8+AM8+AN8+AO8+AP8+AQ8+AR8+AS8+AT8+AU8+AV8</f>
        <v>0</v>
      </c>
      <c r="AA8" s="193"/>
      <c r="AB8" s="193"/>
      <c r="AC8" s="193"/>
      <c r="AD8" s="193"/>
      <c r="AE8" s="193"/>
      <c r="AF8" s="193"/>
      <c r="AG8" s="193"/>
      <c r="AH8" s="193"/>
      <c r="AI8" s="193"/>
      <c r="AJ8" s="193"/>
      <c r="AK8" s="193"/>
      <c r="AL8" s="193"/>
      <c r="AM8" s="193"/>
      <c r="AN8" s="193"/>
      <c r="AO8" s="193"/>
      <c r="AP8" s="193"/>
      <c r="AQ8" s="193"/>
      <c r="AR8" s="193"/>
      <c r="AS8" s="193"/>
      <c r="AT8" s="193"/>
      <c r="AU8" s="193"/>
      <c r="AV8" s="194"/>
    </row>
    <row r="9" spans="1:48" x14ac:dyDescent="0.2">
      <c r="A9" s="580">
        <v>2</v>
      </c>
      <c r="B9" s="582" t="s">
        <v>836</v>
      </c>
      <c r="C9" s="192">
        <f t="shared" ref="C9:C16" si="2">D9+E9+F9+G9+H9+I9+J9+K9+L9+M9+N9+O9+P9+Q9+R9+S9+T9+U9+V9+W9+X9+Y9</f>
        <v>0</v>
      </c>
      <c r="D9" s="195"/>
      <c r="E9" s="195"/>
      <c r="F9" s="195"/>
      <c r="G9" s="195"/>
      <c r="H9" s="195"/>
      <c r="I9" s="195"/>
      <c r="J9" s="195"/>
      <c r="K9" s="195"/>
      <c r="L9" s="195"/>
      <c r="M9" s="195"/>
      <c r="N9" s="195"/>
      <c r="O9" s="195"/>
      <c r="P9" s="195"/>
      <c r="Q9" s="196"/>
      <c r="R9" s="196"/>
      <c r="S9" s="196"/>
      <c r="T9" s="196"/>
      <c r="U9" s="196"/>
      <c r="V9" s="196"/>
      <c r="W9" s="196"/>
      <c r="X9" s="196"/>
      <c r="Y9" s="196"/>
      <c r="Z9" s="192">
        <f t="shared" ref="Z9:Z16" si="3">AA9+AB9+AC9+AD9+AE9+AF9+AG9+AH9+AI9+AJ9+AK9+AL9+AM9+AN9+AO9+AP9+AQ9+AR9+AS9+AT9+AU9+AV9</f>
        <v>0</v>
      </c>
      <c r="AA9" s="195"/>
      <c r="AB9" s="195"/>
      <c r="AC9" s="195"/>
      <c r="AD9" s="195"/>
      <c r="AE9" s="195"/>
      <c r="AF9" s="195"/>
      <c r="AG9" s="195"/>
      <c r="AH9" s="195"/>
      <c r="AI9" s="195"/>
      <c r="AJ9" s="195"/>
      <c r="AK9" s="195"/>
      <c r="AL9" s="195"/>
      <c r="AM9" s="195"/>
      <c r="AN9" s="196"/>
      <c r="AO9" s="196"/>
      <c r="AP9" s="196"/>
      <c r="AQ9" s="196"/>
      <c r="AR9" s="196"/>
      <c r="AS9" s="196"/>
      <c r="AT9" s="196"/>
      <c r="AU9" s="196"/>
      <c r="AV9" s="197"/>
    </row>
    <row r="10" spans="1:48" x14ac:dyDescent="0.2">
      <c r="A10" s="580">
        <v>3</v>
      </c>
      <c r="B10" s="582" t="s">
        <v>838</v>
      </c>
      <c r="C10" s="192">
        <f t="shared" si="2"/>
        <v>1</v>
      </c>
      <c r="D10" s="195"/>
      <c r="E10" s="195"/>
      <c r="F10" s="195"/>
      <c r="G10" s="195">
        <v>1</v>
      </c>
      <c r="H10" s="195"/>
      <c r="I10" s="195"/>
      <c r="J10" s="195"/>
      <c r="K10" s="195"/>
      <c r="L10" s="195"/>
      <c r="M10" s="195"/>
      <c r="N10" s="195"/>
      <c r="O10" s="195"/>
      <c r="P10" s="195"/>
      <c r="Q10" s="196"/>
      <c r="R10" s="196"/>
      <c r="S10" s="196"/>
      <c r="T10" s="196"/>
      <c r="U10" s="196"/>
      <c r="V10" s="196"/>
      <c r="W10" s="196"/>
      <c r="X10" s="196"/>
      <c r="Y10" s="196"/>
      <c r="Z10" s="192">
        <f t="shared" si="3"/>
        <v>0</v>
      </c>
      <c r="AA10" s="195"/>
      <c r="AB10" s="195"/>
      <c r="AC10" s="195"/>
      <c r="AD10" s="195"/>
      <c r="AE10" s="195"/>
      <c r="AF10" s="195"/>
      <c r="AG10" s="195"/>
      <c r="AH10" s="195"/>
      <c r="AI10" s="195"/>
      <c r="AJ10" s="195"/>
      <c r="AK10" s="195"/>
      <c r="AL10" s="195"/>
      <c r="AM10" s="195"/>
      <c r="AN10" s="196"/>
      <c r="AO10" s="196"/>
      <c r="AP10" s="196"/>
      <c r="AQ10" s="196"/>
      <c r="AR10" s="196"/>
      <c r="AS10" s="196"/>
      <c r="AT10" s="196"/>
      <c r="AU10" s="196"/>
      <c r="AV10" s="197"/>
    </row>
    <row r="11" spans="1:48" x14ac:dyDescent="0.2">
      <c r="A11" s="580">
        <v>4</v>
      </c>
      <c r="B11" s="582" t="s">
        <v>840</v>
      </c>
      <c r="C11" s="192">
        <f t="shared" si="2"/>
        <v>0</v>
      </c>
      <c r="D11" s="195"/>
      <c r="E11" s="195"/>
      <c r="F11" s="195"/>
      <c r="G11" s="195"/>
      <c r="H11" s="195"/>
      <c r="I11" s="195"/>
      <c r="J11" s="195"/>
      <c r="K11" s="195"/>
      <c r="L11" s="195"/>
      <c r="M11" s="195"/>
      <c r="N11" s="195"/>
      <c r="O11" s="195"/>
      <c r="P11" s="195"/>
      <c r="Q11" s="196"/>
      <c r="R11" s="196"/>
      <c r="S11" s="196"/>
      <c r="T11" s="196"/>
      <c r="U11" s="196"/>
      <c r="V11" s="196"/>
      <c r="W11" s="196"/>
      <c r="X11" s="196"/>
      <c r="Y11" s="196"/>
      <c r="Z11" s="192">
        <f t="shared" si="3"/>
        <v>0</v>
      </c>
      <c r="AA11" s="195"/>
      <c r="AB11" s="195"/>
      <c r="AC11" s="195"/>
      <c r="AD11" s="195"/>
      <c r="AE11" s="195"/>
      <c r="AF11" s="195"/>
      <c r="AG11" s="195"/>
      <c r="AH11" s="195"/>
      <c r="AI11" s="195"/>
      <c r="AJ11" s="195"/>
      <c r="AK11" s="195"/>
      <c r="AL11" s="195"/>
      <c r="AM11" s="195"/>
      <c r="AN11" s="196"/>
      <c r="AO11" s="196"/>
      <c r="AP11" s="196"/>
      <c r="AQ11" s="196"/>
      <c r="AR11" s="196"/>
      <c r="AS11" s="196"/>
      <c r="AT11" s="196"/>
      <c r="AU11" s="196"/>
      <c r="AV11" s="197"/>
    </row>
    <row r="12" spans="1:48" x14ac:dyDescent="0.2">
      <c r="A12" s="580">
        <v>5</v>
      </c>
      <c r="B12" s="582" t="s">
        <v>841</v>
      </c>
      <c r="C12" s="192">
        <f t="shared" si="2"/>
        <v>0</v>
      </c>
      <c r="D12" s="195"/>
      <c r="E12" s="195"/>
      <c r="F12" s="195"/>
      <c r="G12" s="195"/>
      <c r="H12" s="195"/>
      <c r="I12" s="195"/>
      <c r="J12" s="195"/>
      <c r="K12" s="195"/>
      <c r="L12" s="195"/>
      <c r="M12" s="195"/>
      <c r="N12" s="195"/>
      <c r="O12" s="195"/>
      <c r="P12" s="195"/>
      <c r="Q12" s="196"/>
      <c r="R12" s="196"/>
      <c r="S12" s="196"/>
      <c r="T12" s="196"/>
      <c r="U12" s="196"/>
      <c r="V12" s="196"/>
      <c r="W12" s="196"/>
      <c r="X12" s="196"/>
      <c r="Y12" s="196"/>
      <c r="Z12" s="192">
        <f t="shared" si="3"/>
        <v>0</v>
      </c>
      <c r="AA12" s="195"/>
      <c r="AB12" s="195"/>
      <c r="AC12" s="195"/>
      <c r="AD12" s="195"/>
      <c r="AE12" s="195"/>
      <c r="AF12" s="195"/>
      <c r="AG12" s="195"/>
      <c r="AH12" s="195"/>
      <c r="AI12" s="195"/>
      <c r="AJ12" s="195"/>
      <c r="AK12" s="195"/>
      <c r="AL12" s="195"/>
      <c r="AM12" s="195"/>
      <c r="AN12" s="196"/>
      <c r="AO12" s="196"/>
      <c r="AP12" s="196"/>
      <c r="AQ12" s="196"/>
      <c r="AR12" s="196"/>
      <c r="AS12" s="196"/>
      <c r="AT12" s="196"/>
      <c r="AU12" s="196"/>
      <c r="AV12" s="197"/>
    </row>
    <row r="13" spans="1:48" x14ac:dyDescent="0.2">
      <c r="A13" s="580">
        <v>6</v>
      </c>
      <c r="B13" s="582" t="s">
        <v>842</v>
      </c>
      <c r="C13" s="192">
        <f t="shared" si="2"/>
        <v>0</v>
      </c>
      <c r="D13" s="195"/>
      <c r="E13" s="195"/>
      <c r="F13" s="195"/>
      <c r="G13" s="195"/>
      <c r="H13" s="195"/>
      <c r="I13" s="195"/>
      <c r="J13" s="195"/>
      <c r="K13" s="195"/>
      <c r="L13" s="195"/>
      <c r="M13" s="195"/>
      <c r="N13" s="195"/>
      <c r="O13" s="195"/>
      <c r="P13" s="195"/>
      <c r="Q13" s="196"/>
      <c r="R13" s="196"/>
      <c r="S13" s="196"/>
      <c r="T13" s="196"/>
      <c r="U13" s="196"/>
      <c r="V13" s="196"/>
      <c r="W13" s="196"/>
      <c r="X13" s="196"/>
      <c r="Y13" s="196"/>
      <c r="Z13" s="192">
        <f t="shared" si="3"/>
        <v>0</v>
      </c>
      <c r="AA13" s="195"/>
      <c r="AB13" s="195"/>
      <c r="AC13" s="195"/>
      <c r="AD13" s="195"/>
      <c r="AE13" s="195"/>
      <c r="AF13" s="195"/>
      <c r="AG13" s="195"/>
      <c r="AH13" s="195"/>
      <c r="AI13" s="195"/>
      <c r="AJ13" s="195"/>
      <c r="AK13" s="195"/>
      <c r="AL13" s="195"/>
      <c r="AM13" s="195"/>
      <c r="AN13" s="196"/>
      <c r="AO13" s="196"/>
      <c r="AP13" s="196"/>
      <c r="AQ13" s="196"/>
      <c r="AR13" s="196"/>
      <c r="AS13" s="196"/>
      <c r="AT13" s="196"/>
      <c r="AU13" s="196"/>
      <c r="AV13" s="197"/>
    </row>
    <row r="14" spans="1:48" x14ac:dyDescent="0.2">
      <c r="A14" s="580">
        <v>7</v>
      </c>
      <c r="B14" s="582" t="s">
        <v>843</v>
      </c>
      <c r="C14" s="192">
        <f t="shared" si="2"/>
        <v>1</v>
      </c>
      <c r="D14" s="195">
        <v>1</v>
      </c>
      <c r="E14" s="195"/>
      <c r="F14" s="195"/>
      <c r="G14" s="195"/>
      <c r="H14" s="195"/>
      <c r="I14" s="195"/>
      <c r="J14" s="195"/>
      <c r="K14" s="195"/>
      <c r="L14" s="195"/>
      <c r="M14" s="195"/>
      <c r="N14" s="195"/>
      <c r="O14" s="195"/>
      <c r="P14" s="195"/>
      <c r="Q14" s="196"/>
      <c r="R14" s="196"/>
      <c r="S14" s="196"/>
      <c r="T14" s="196"/>
      <c r="U14" s="196"/>
      <c r="V14" s="196"/>
      <c r="W14" s="196"/>
      <c r="X14" s="196"/>
      <c r="Y14" s="196"/>
      <c r="Z14" s="192">
        <f t="shared" si="3"/>
        <v>0</v>
      </c>
      <c r="AA14" s="195"/>
      <c r="AB14" s="195"/>
      <c r="AC14" s="195"/>
      <c r="AD14" s="195"/>
      <c r="AE14" s="195"/>
      <c r="AF14" s="195"/>
      <c r="AG14" s="195"/>
      <c r="AH14" s="195"/>
      <c r="AI14" s="195"/>
      <c r="AJ14" s="195"/>
      <c r="AK14" s="195"/>
      <c r="AL14" s="195"/>
      <c r="AM14" s="195"/>
      <c r="AN14" s="196"/>
      <c r="AO14" s="196"/>
      <c r="AP14" s="196"/>
      <c r="AQ14" s="196"/>
      <c r="AR14" s="196"/>
      <c r="AS14" s="196"/>
      <c r="AT14" s="196"/>
      <c r="AU14" s="196"/>
      <c r="AV14" s="197"/>
    </row>
    <row r="15" spans="1:48" x14ac:dyDescent="0.2">
      <c r="A15" s="585">
        <v>8</v>
      </c>
      <c r="B15" s="586" t="s">
        <v>845</v>
      </c>
      <c r="C15" s="192">
        <f t="shared" si="2"/>
        <v>0</v>
      </c>
      <c r="D15" s="195"/>
      <c r="E15" s="195"/>
      <c r="F15" s="195"/>
      <c r="G15" s="195"/>
      <c r="H15" s="195"/>
      <c r="I15" s="195"/>
      <c r="J15" s="195"/>
      <c r="K15" s="195"/>
      <c r="L15" s="195"/>
      <c r="M15" s="195"/>
      <c r="N15" s="195"/>
      <c r="O15" s="195"/>
      <c r="P15" s="195"/>
      <c r="Q15" s="196"/>
      <c r="R15" s="196"/>
      <c r="S15" s="196"/>
      <c r="T15" s="196"/>
      <c r="U15" s="196"/>
      <c r="V15" s="196"/>
      <c r="W15" s="196"/>
      <c r="X15" s="196"/>
      <c r="Y15" s="196"/>
      <c r="Z15" s="192">
        <f t="shared" si="3"/>
        <v>0</v>
      </c>
      <c r="AA15" s="195"/>
      <c r="AB15" s="195"/>
      <c r="AC15" s="195"/>
      <c r="AD15" s="195"/>
      <c r="AE15" s="195"/>
      <c r="AF15" s="195"/>
      <c r="AG15" s="195"/>
      <c r="AH15" s="195"/>
      <c r="AI15" s="195"/>
      <c r="AJ15" s="195"/>
      <c r="AK15" s="195"/>
      <c r="AL15" s="195"/>
      <c r="AM15" s="195"/>
      <c r="AN15" s="196"/>
      <c r="AO15" s="196"/>
      <c r="AP15" s="196"/>
      <c r="AQ15" s="196"/>
      <c r="AR15" s="196"/>
      <c r="AS15" s="196"/>
      <c r="AT15" s="196"/>
      <c r="AU15" s="196"/>
      <c r="AV15" s="197"/>
    </row>
    <row r="16" spans="1:48" x14ac:dyDescent="0.2">
      <c r="A16" s="580">
        <v>9</v>
      </c>
      <c r="B16" s="582" t="s">
        <v>846</v>
      </c>
      <c r="C16" s="192">
        <f t="shared" si="2"/>
        <v>0</v>
      </c>
      <c r="D16" s="195"/>
      <c r="E16" s="195"/>
      <c r="F16" s="195"/>
      <c r="G16" s="195"/>
      <c r="H16" s="195"/>
      <c r="I16" s="195"/>
      <c r="J16" s="195"/>
      <c r="K16" s="195"/>
      <c r="L16" s="195"/>
      <c r="M16" s="195"/>
      <c r="N16" s="195"/>
      <c r="O16" s="195"/>
      <c r="P16" s="195"/>
      <c r="Q16" s="196"/>
      <c r="R16" s="196"/>
      <c r="S16" s="196"/>
      <c r="T16" s="196"/>
      <c r="U16" s="196"/>
      <c r="V16" s="196"/>
      <c r="W16" s="196"/>
      <c r="X16" s="196"/>
      <c r="Y16" s="196"/>
      <c r="Z16" s="192">
        <f t="shared" si="3"/>
        <v>0</v>
      </c>
      <c r="AA16" s="195"/>
      <c r="AB16" s="195"/>
      <c r="AC16" s="195"/>
      <c r="AD16" s="195"/>
      <c r="AE16" s="195"/>
      <c r="AF16" s="195"/>
      <c r="AG16" s="195"/>
      <c r="AH16" s="195"/>
      <c r="AI16" s="195"/>
      <c r="AJ16" s="195"/>
      <c r="AK16" s="195"/>
      <c r="AL16" s="195"/>
      <c r="AM16" s="195"/>
      <c r="AN16" s="196"/>
      <c r="AO16" s="196"/>
      <c r="AP16" s="196"/>
      <c r="AQ16" s="196"/>
      <c r="AR16" s="196"/>
      <c r="AS16" s="196"/>
      <c r="AT16" s="196"/>
      <c r="AU16" s="196"/>
      <c r="AV16" s="197"/>
    </row>
    <row r="17" spans="1:48" x14ac:dyDescent="0.2">
      <c r="A17" s="198"/>
      <c r="B17" s="198"/>
      <c r="C17" s="199"/>
      <c r="D17" s="199"/>
      <c r="E17" s="199"/>
      <c r="F17" s="199"/>
      <c r="G17" s="199"/>
      <c r="H17" s="199"/>
      <c r="I17" s="199"/>
      <c r="J17" s="199"/>
      <c r="K17" s="199"/>
      <c r="L17" s="199"/>
      <c r="M17" s="199"/>
      <c r="N17" s="199"/>
      <c r="O17" s="199"/>
      <c r="P17" s="199"/>
      <c r="Q17" s="198"/>
      <c r="R17" s="198"/>
      <c r="S17" s="198"/>
      <c r="T17" s="198"/>
      <c r="U17" s="198"/>
      <c r="V17" s="198"/>
      <c r="W17" s="198"/>
      <c r="X17" s="198"/>
      <c r="Y17" s="198"/>
      <c r="Z17" s="199"/>
      <c r="AA17" s="199"/>
      <c r="AB17" s="199"/>
      <c r="AC17" s="199"/>
      <c r="AD17" s="199"/>
      <c r="AE17" s="199"/>
      <c r="AF17" s="199"/>
      <c r="AG17" s="199"/>
      <c r="AH17" s="199"/>
      <c r="AI17" s="199"/>
      <c r="AJ17" s="199"/>
      <c r="AK17" s="199"/>
      <c r="AL17" s="199"/>
      <c r="AM17" s="199"/>
      <c r="AN17" s="198"/>
      <c r="AO17" s="198"/>
      <c r="AP17" s="198"/>
      <c r="AQ17" s="198"/>
      <c r="AR17" s="198"/>
      <c r="AS17" s="198"/>
      <c r="AT17" s="198"/>
      <c r="AU17" s="198"/>
      <c r="AV17" s="198"/>
    </row>
    <row r="18" spans="1:48" x14ac:dyDescent="0.2">
      <c r="AP18" s="872" t="s">
        <v>57</v>
      </c>
      <c r="AQ18" s="872"/>
      <c r="AR18" s="872"/>
      <c r="AS18" s="872"/>
      <c r="AT18" s="872"/>
      <c r="AU18" s="872"/>
      <c r="AV18" s="872"/>
    </row>
    <row r="19" spans="1:48" x14ac:dyDescent="0.2">
      <c r="Z19" s="200"/>
      <c r="AA19" s="200"/>
      <c r="AB19" s="200"/>
      <c r="AC19" s="201"/>
      <c r="AD19" s="200"/>
      <c r="AE19" s="200"/>
      <c r="AF19" s="200"/>
      <c r="AG19" s="200"/>
      <c r="AI19" s="202"/>
      <c r="AK19" s="200"/>
      <c r="AL19" s="89" t="s">
        <v>432</v>
      </c>
      <c r="AM19" s="200"/>
    </row>
    <row r="20" spans="1:48" ht="16.5" x14ac:dyDescent="0.25">
      <c r="V20" s="203"/>
      <c r="W20" s="203"/>
      <c r="X20" s="203"/>
      <c r="Y20" s="203"/>
      <c r="Z20" s="204"/>
      <c r="AA20" s="204"/>
      <c r="AB20" s="204"/>
      <c r="AC20" s="201"/>
      <c r="AD20" s="204"/>
      <c r="AE20" s="204"/>
      <c r="AF20" s="204"/>
      <c r="AG20" s="204"/>
      <c r="AI20" s="205"/>
      <c r="AK20" s="240" t="s">
        <v>561</v>
      </c>
      <c r="AM20" s="204"/>
      <c r="AR20" s="206"/>
      <c r="AS20" s="203"/>
      <c r="AT20" s="203"/>
      <c r="AU20" s="203"/>
      <c r="AV20" s="203"/>
    </row>
    <row r="21" spans="1:48" ht="16.5" x14ac:dyDescent="0.25">
      <c r="V21" s="203"/>
      <c r="W21" s="203"/>
      <c r="X21" s="203"/>
      <c r="Y21" s="203"/>
      <c r="Z21" s="207"/>
      <c r="AA21" s="207"/>
      <c r="AB21" s="207"/>
      <c r="AC21" s="208"/>
      <c r="AD21" s="207"/>
      <c r="AE21" s="207"/>
      <c r="AF21" s="207"/>
      <c r="AG21" s="207"/>
      <c r="AI21" s="208"/>
      <c r="AK21" s="385" t="s">
        <v>802</v>
      </c>
      <c r="AM21" s="207"/>
      <c r="AR21" s="206"/>
      <c r="AS21" s="203"/>
      <c r="AT21" s="203"/>
      <c r="AU21" s="203"/>
      <c r="AV21" s="203"/>
    </row>
    <row r="22" spans="1:48" x14ac:dyDescent="0.2">
      <c r="V22" s="207"/>
      <c r="W22" s="207"/>
      <c r="X22" s="207"/>
      <c r="Y22" s="207"/>
      <c r="Z22" s="207"/>
      <c r="AA22" s="207"/>
      <c r="AB22" s="207"/>
      <c r="AC22" s="207"/>
      <c r="AD22" s="207"/>
      <c r="AE22" s="207"/>
      <c r="AF22" s="207"/>
      <c r="AG22" s="207"/>
      <c r="AH22" s="207"/>
      <c r="AI22" s="207"/>
      <c r="AJ22" s="207"/>
      <c r="AK22" s="207"/>
      <c r="AL22" s="207"/>
      <c r="AM22" s="207"/>
      <c r="AP22" s="208"/>
      <c r="AQ22" s="207"/>
      <c r="AR22" s="207"/>
      <c r="AS22" s="207"/>
      <c r="AT22" s="207"/>
      <c r="AU22" s="207"/>
      <c r="AV22" s="207"/>
    </row>
    <row r="23" spans="1:48" x14ac:dyDescent="0.2">
      <c r="Z23" s="569" t="s">
        <v>873</v>
      </c>
      <c r="AA23" s="569"/>
      <c r="AB23" s="569"/>
      <c r="AC23" s="570" t="s">
        <v>847</v>
      </c>
      <c r="AD23" s="569"/>
      <c r="AE23" s="569"/>
      <c r="AF23" s="569"/>
      <c r="AG23" s="569"/>
      <c r="AH23" s="571"/>
      <c r="AI23" s="572" t="s">
        <v>204</v>
      </c>
      <c r="AJ23" s="571"/>
      <c r="AK23" s="569"/>
      <c r="AL23" s="571"/>
      <c r="AM23" s="569"/>
      <c r="AN23" s="571"/>
      <c r="AO23" s="571"/>
      <c r="AP23" s="571"/>
      <c r="AQ23" s="571"/>
      <c r="AR23" s="571"/>
      <c r="AS23" s="571"/>
      <c r="AT23" s="571"/>
    </row>
    <row r="24" spans="1:48" ht="16.5" x14ac:dyDescent="0.25">
      <c r="Z24" s="573"/>
      <c r="AA24" s="573"/>
      <c r="AB24" s="573"/>
      <c r="AC24" s="570"/>
      <c r="AD24" s="573"/>
      <c r="AE24" s="573"/>
      <c r="AF24" s="573"/>
      <c r="AG24" s="573"/>
      <c r="AH24" s="571"/>
      <c r="AI24" s="574"/>
      <c r="AJ24" s="571"/>
      <c r="AK24" s="573"/>
      <c r="AL24" s="571"/>
      <c r="AM24" s="573"/>
      <c r="AN24" s="571"/>
      <c r="AO24" s="575" t="s">
        <v>848</v>
      </c>
      <c r="AP24" s="571"/>
      <c r="AQ24" s="571"/>
      <c r="AR24" s="571"/>
      <c r="AS24" s="571"/>
      <c r="AT24" s="571"/>
    </row>
    <row r="25" spans="1:48" x14ac:dyDescent="0.2">
      <c r="Z25" s="576"/>
      <c r="AA25" s="576"/>
      <c r="AB25" s="576"/>
      <c r="AC25" s="577" t="s">
        <v>849</v>
      </c>
      <c r="AD25" s="576"/>
      <c r="AE25" s="576"/>
      <c r="AF25" s="576"/>
      <c r="AG25" s="576"/>
      <c r="AH25" s="571"/>
      <c r="AI25" s="577" t="s">
        <v>124</v>
      </c>
      <c r="AJ25" s="571"/>
      <c r="AK25" s="576"/>
      <c r="AL25" s="571"/>
      <c r="AM25" s="576"/>
      <c r="AN25" s="571"/>
      <c r="AO25" s="571"/>
      <c r="AP25" s="571"/>
      <c r="AQ25" s="571"/>
      <c r="AR25" s="571"/>
      <c r="AS25" s="571"/>
      <c r="AT25" s="571"/>
    </row>
    <row r="26" spans="1:48" x14ac:dyDescent="0.2">
      <c r="Z26" s="571"/>
      <c r="AA26" s="571"/>
      <c r="AB26" s="571"/>
      <c r="AC26" s="571"/>
      <c r="AD26" s="571"/>
      <c r="AE26" s="571"/>
      <c r="AF26" s="571"/>
      <c r="AG26" s="571"/>
      <c r="AH26" s="571"/>
      <c r="AI26" s="571"/>
      <c r="AJ26" s="571"/>
      <c r="AK26" s="571"/>
      <c r="AL26" s="571"/>
      <c r="AM26" s="571"/>
      <c r="AN26" s="571"/>
      <c r="AO26" s="575" t="s">
        <v>850</v>
      </c>
      <c r="AP26" s="571"/>
      <c r="AQ26" s="571"/>
      <c r="AR26" s="571"/>
      <c r="AS26" s="571"/>
      <c r="AT26" s="571"/>
    </row>
    <row r="32" spans="1:48" ht="15.75" x14ac:dyDescent="0.25">
      <c r="B32" s="209" t="s">
        <v>205</v>
      </c>
    </row>
    <row r="33" spans="2:25" x14ac:dyDescent="0.2">
      <c r="B33" s="210" t="s">
        <v>206</v>
      </c>
    </row>
    <row r="34" spans="2:25" x14ac:dyDescent="0.2">
      <c r="B34" s="210" t="s">
        <v>272</v>
      </c>
    </row>
    <row r="35" spans="2:25" x14ac:dyDescent="0.2">
      <c r="B35" s="210"/>
    </row>
    <row r="36" spans="2:25" x14ac:dyDescent="0.2">
      <c r="B36" s="379"/>
      <c r="C36" s="379"/>
      <c r="D36" s="379"/>
      <c r="E36" s="379"/>
      <c r="F36" s="379"/>
      <c r="G36" s="379"/>
      <c r="H36" s="379"/>
      <c r="I36" s="379"/>
      <c r="J36" s="379"/>
      <c r="K36" s="379"/>
      <c r="L36" s="379"/>
      <c r="M36" s="379"/>
      <c r="N36" s="379"/>
      <c r="O36" s="379"/>
      <c r="P36" s="379"/>
      <c r="Q36" s="379"/>
      <c r="R36" s="379"/>
      <c r="S36" s="379"/>
      <c r="T36" s="379"/>
      <c r="U36" s="379"/>
      <c r="V36" s="379"/>
      <c r="W36" s="379"/>
      <c r="X36" s="379"/>
    </row>
    <row r="37" spans="2:25" ht="15" customHeight="1" x14ac:dyDescent="0.2">
      <c r="B37" s="864" t="s">
        <v>574</v>
      </c>
      <c r="C37" s="864"/>
      <c r="D37" s="864"/>
      <c r="E37" s="864"/>
      <c r="F37" s="864"/>
      <c r="G37" s="864"/>
      <c r="H37" s="864"/>
      <c r="I37" s="864"/>
      <c r="J37" s="864"/>
      <c r="K37" s="864"/>
      <c r="L37" s="864"/>
      <c r="M37" s="864"/>
      <c r="N37" s="864"/>
      <c r="O37" s="864"/>
      <c r="P37" s="864"/>
      <c r="Q37" s="864"/>
      <c r="R37" s="864"/>
      <c r="S37" s="864"/>
      <c r="T37" s="864"/>
      <c r="U37" s="864"/>
      <c r="V37" s="864"/>
      <c r="W37" s="864"/>
      <c r="X37" s="864"/>
      <c r="Y37" s="864"/>
    </row>
    <row r="38" spans="2:25" ht="15" customHeight="1" x14ac:dyDescent="0.2">
      <c r="B38" s="862" t="s">
        <v>575</v>
      </c>
      <c r="C38" s="862"/>
      <c r="D38" s="862"/>
      <c r="E38" s="862"/>
      <c r="F38" s="862"/>
      <c r="G38" s="862"/>
      <c r="H38" s="862"/>
      <c r="I38" s="862"/>
      <c r="J38" s="862"/>
      <c r="K38" s="862"/>
      <c r="L38" s="862"/>
      <c r="M38" s="862"/>
      <c r="N38" s="862"/>
      <c r="O38" s="862"/>
      <c r="P38" s="862"/>
      <c r="Q38" s="862"/>
      <c r="R38" s="862"/>
      <c r="S38" s="862"/>
      <c r="T38" s="862"/>
      <c r="U38" s="862"/>
      <c r="V38" s="862"/>
      <c r="W38" s="862"/>
      <c r="X38" s="862"/>
      <c r="Y38" s="862"/>
    </row>
    <row r="39" spans="2:25" ht="15" customHeight="1" x14ac:dyDescent="0.2">
      <c r="B39" s="862" t="s">
        <v>576</v>
      </c>
      <c r="C39" s="862"/>
      <c r="D39" s="862"/>
      <c r="E39" s="862"/>
      <c r="F39" s="862"/>
      <c r="G39" s="862"/>
      <c r="H39" s="862"/>
      <c r="I39" s="862"/>
      <c r="J39" s="862"/>
      <c r="K39" s="862"/>
      <c r="L39" s="862"/>
      <c r="M39" s="862"/>
      <c r="N39" s="862"/>
      <c r="O39" s="862"/>
      <c r="P39" s="862"/>
      <c r="Q39" s="862"/>
      <c r="R39" s="862"/>
      <c r="S39" s="862"/>
      <c r="T39" s="862"/>
      <c r="U39" s="862"/>
      <c r="V39" s="862"/>
      <c r="W39" s="862"/>
      <c r="X39" s="862"/>
      <c r="Y39" s="862"/>
    </row>
    <row r="40" spans="2:25" ht="15" customHeight="1" x14ac:dyDescent="0.2">
      <c r="B40" s="864" t="s">
        <v>577</v>
      </c>
      <c r="C40" s="864"/>
      <c r="D40" s="864"/>
      <c r="E40" s="864"/>
      <c r="F40" s="864"/>
      <c r="G40" s="864"/>
      <c r="H40" s="864"/>
      <c r="I40" s="864"/>
      <c r="J40" s="864"/>
      <c r="K40" s="864"/>
      <c r="L40" s="864"/>
      <c r="M40" s="864"/>
      <c r="N40" s="864"/>
      <c r="O40" s="864"/>
      <c r="P40" s="864"/>
      <c r="Q40" s="864"/>
      <c r="R40" s="864"/>
      <c r="S40" s="864"/>
      <c r="T40" s="864"/>
      <c r="U40" s="864"/>
      <c r="V40" s="864"/>
      <c r="W40" s="864"/>
      <c r="X40" s="864"/>
      <c r="Y40" s="864"/>
    </row>
    <row r="41" spans="2:25" ht="15" customHeight="1" x14ac:dyDescent="0.2">
      <c r="B41" s="864" t="s">
        <v>578</v>
      </c>
      <c r="C41" s="864"/>
      <c r="D41" s="864"/>
      <c r="E41" s="864"/>
      <c r="F41" s="864"/>
      <c r="G41" s="864"/>
      <c r="H41" s="864"/>
      <c r="I41" s="864"/>
      <c r="J41" s="864"/>
      <c r="K41" s="864"/>
      <c r="L41" s="864"/>
      <c r="M41" s="864"/>
      <c r="N41" s="864"/>
      <c r="O41" s="864"/>
      <c r="P41" s="864"/>
      <c r="Q41" s="864"/>
      <c r="R41" s="864"/>
      <c r="S41" s="864"/>
      <c r="T41" s="864"/>
      <c r="U41" s="864"/>
      <c r="V41" s="864"/>
      <c r="W41" s="864"/>
      <c r="X41" s="864"/>
      <c r="Y41" s="864"/>
    </row>
    <row r="42" spans="2:25" ht="15" customHeight="1" x14ac:dyDescent="0.2">
      <c r="B42" s="862" t="s">
        <v>579</v>
      </c>
      <c r="C42" s="862"/>
      <c r="D42" s="862"/>
      <c r="E42" s="862"/>
      <c r="F42" s="862"/>
      <c r="G42" s="862"/>
      <c r="H42" s="862"/>
      <c r="I42" s="862"/>
      <c r="J42" s="862"/>
      <c r="K42" s="862"/>
      <c r="L42" s="862"/>
      <c r="M42" s="862"/>
      <c r="N42" s="862"/>
      <c r="O42" s="862"/>
      <c r="P42" s="862"/>
      <c r="Q42" s="862"/>
      <c r="R42" s="862"/>
      <c r="S42" s="862"/>
      <c r="T42" s="862"/>
      <c r="U42" s="862"/>
      <c r="V42" s="862"/>
      <c r="W42" s="862"/>
      <c r="X42" s="862"/>
      <c r="Y42" s="862"/>
    </row>
    <row r="43" spans="2:25" ht="15" customHeight="1" x14ac:dyDescent="0.2">
      <c r="B43" s="862" t="s">
        <v>580</v>
      </c>
      <c r="C43" s="862"/>
      <c r="D43" s="862"/>
      <c r="E43" s="862"/>
      <c r="F43" s="862"/>
      <c r="G43" s="862"/>
      <c r="H43" s="862"/>
      <c r="I43" s="862"/>
      <c r="J43" s="862"/>
      <c r="K43" s="862"/>
      <c r="L43" s="862"/>
      <c r="M43" s="862"/>
      <c r="N43" s="862"/>
      <c r="O43" s="862"/>
      <c r="P43" s="862"/>
      <c r="Q43" s="862"/>
      <c r="R43" s="862"/>
      <c r="S43" s="862"/>
      <c r="T43" s="862"/>
      <c r="U43" s="862"/>
      <c r="V43" s="862"/>
      <c r="W43" s="862"/>
      <c r="X43" s="862"/>
      <c r="Y43" s="862"/>
    </row>
    <row r="44" spans="2:25" ht="15" customHeight="1" x14ac:dyDescent="0.2">
      <c r="B44" s="862" t="s">
        <v>581</v>
      </c>
      <c r="C44" s="862"/>
      <c r="D44" s="862"/>
      <c r="E44" s="862"/>
      <c r="F44" s="862"/>
      <c r="G44" s="862"/>
      <c r="H44" s="862"/>
      <c r="I44" s="862"/>
      <c r="J44" s="862"/>
      <c r="K44" s="862"/>
      <c r="L44" s="862"/>
      <c r="M44" s="862"/>
      <c r="N44" s="862"/>
      <c r="O44" s="862"/>
      <c r="P44" s="862"/>
      <c r="Q44" s="862"/>
      <c r="R44" s="862"/>
      <c r="S44" s="862"/>
      <c r="T44" s="862"/>
      <c r="U44" s="862"/>
      <c r="V44" s="862"/>
      <c r="W44" s="862"/>
      <c r="X44" s="862"/>
      <c r="Y44" s="862"/>
    </row>
    <row r="45" spans="2:25" ht="15" customHeight="1" x14ac:dyDescent="0.2">
      <c r="B45" s="862" t="s">
        <v>582</v>
      </c>
      <c r="C45" s="862"/>
      <c r="D45" s="862"/>
      <c r="E45" s="862"/>
      <c r="F45" s="862"/>
      <c r="G45" s="862"/>
      <c r="H45" s="862"/>
      <c r="I45" s="862"/>
      <c r="J45" s="862"/>
      <c r="K45" s="862"/>
      <c r="L45" s="862"/>
      <c r="M45" s="862"/>
      <c r="N45" s="862"/>
      <c r="O45" s="862"/>
      <c r="P45" s="862"/>
      <c r="Q45" s="862"/>
      <c r="R45" s="862"/>
      <c r="S45" s="862"/>
      <c r="T45" s="862"/>
      <c r="U45" s="862"/>
      <c r="V45" s="862"/>
      <c r="W45" s="862"/>
      <c r="X45" s="862"/>
      <c r="Y45" s="862"/>
    </row>
    <row r="46" spans="2:25" ht="15" customHeight="1" x14ac:dyDescent="0.2">
      <c r="B46" s="862" t="s">
        <v>583</v>
      </c>
      <c r="C46" s="862"/>
      <c r="D46" s="862"/>
      <c r="E46" s="862"/>
      <c r="F46" s="862"/>
      <c r="G46" s="862"/>
      <c r="H46" s="862"/>
      <c r="I46" s="862"/>
      <c r="J46" s="862"/>
      <c r="K46" s="862"/>
      <c r="L46" s="862"/>
      <c r="M46" s="862"/>
      <c r="N46" s="862"/>
      <c r="O46" s="862"/>
      <c r="P46" s="862"/>
      <c r="Q46" s="862"/>
      <c r="R46" s="862"/>
      <c r="S46" s="862"/>
      <c r="T46" s="862"/>
      <c r="U46" s="862"/>
      <c r="V46" s="862"/>
      <c r="W46" s="862"/>
      <c r="X46" s="862"/>
      <c r="Y46" s="862"/>
    </row>
    <row r="47" spans="2:25" ht="15" customHeight="1" x14ac:dyDescent="0.2">
      <c r="B47" s="864" t="s">
        <v>584</v>
      </c>
      <c r="C47" s="864"/>
      <c r="D47" s="864"/>
      <c r="E47" s="864"/>
      <c r="F47" s="864"/>
      <c r="G47" s="864"/>
      <c r="H47" s="864"/>
      <c r="I47" s="864"/>
      <c r="J47" s="864"/>
      <c r="K47" s="864"/>
      <c r="L47" s="864"/>
      <c r="M47" s="864"/>
      <c r="N47" s="864"/>
      <c r="O47" s="864"/>
      <c r="P47" s="864"/>
      <c r="Q47" s="864"/>
      <c r="R47" s="864"/>
      <c r="S47" s="864"/>
      <c r="T47" s="864"/>
      <c r="U47" s="864"/>
      <c r="V47" s="864"/>
      <c r="W47" s="864"/>
      <c r="X47" s="864"/>
      <c r="Y47" s="864"/>
    </row>
    <row r="48" spans="2:25" ht="15" customHeight="1" x14ac:dyDescent="0.2">
      <c r="B48" s="862" t="s">
        <v>585</v>
      </c>
      <c r="C48" s="862"/>
      <c r="D48" s="862"/>
      <c r="E48" s="862"/>
      <c r="F48" s="862"/>
      <c r="G48" s="862"/>
      <c r="H48" s="862"/>
      <c r="I48" s="862"/>
      <c r="J48" s="862"/>
      <c r="K48" s="862"/>
      <c r="L48" s="862"/>
      <c r="M48" s="862"/>
      <c r="N48" s="862"/>
      <c r="O48" s="862"/>
      <c r="P48" s="862"/>
      <c r="Q48" s="862"/>
      <c r="R48" s="862"/>
      <c r="S48" s="862"/>
      <c r="T48" s="862"/>
      <c r="U48" s="862"/>
      <c r="V48" s="862"/>
      <c r="W48" s="862"/>
      <c r="X48" s="862"/>
      <c r="Y48" s="862"/>
    </row>
    <row r="49" spans="2:25" ht="15" customHeight="1" x14ac:dyDescent="0.2">
      <c r="B49" s="862" t="s">
        <v>586</v>
      </c>
      <c r="C49" s="862"/>
      <c r="D49" s="862"/>
      <c r="E49" s="862"/>
      <c r="F49" s="862"/>
      <c r="G49" s="862"/>
      <c r="H49" s="862"/>
      <c r="I49" s="862"/>
      <c r="J49" s="862"/>
      <c r="K49" s="862"/>
      <c r="L49" s="862"/>
      <c r="M49" s="862"/>
      <c r="N49" s="862"/>
      <c r="O49" s="862"/>
      <c r="P49" s="862"/>
      <c r="Q49" s="862"/>
      <c r="R49" s="862"/>
      <c r="S49" s="862"/>
      <c r="T49" s="862"/>
      <c r="U49" s="862"/>
      <c r="V49" s="862"/>
      <c r="W49" s="862"/>
      <c r="X49" s="862"/>
      <c r="Y49" s="862"/>
    </row>
    <row r="50" spans="2:25" ht="15" customHeight="1" x14ac:dyDescent="0.2">
      <c r="B50" s="862" t="s">
        <v>587</v>
      </c>
      <c r="C50" s="862"/>
      <c r="D50" s="862"/>
      <c r="E50" s="862"/>
      <c r="F50" s="862"/>
      <c r="G50" s="862"/>
      <c r="H50" s="862"/>
      <c r="I50" s="862"/>
      <c r="J50" s="862"/>
      <c r="K50" s="862"/>
      <c r="L50" s="862"/>
      <c r="M50" s="862"/>
      <c r="N50" s="862"/>
      <c r="O50" s="862"/>
      <c r="P50" s="862"/>
      <c r="Q50" s="862"/>
      <c r="R50" s="862"/>
      <c r="S50" s="862"/>
      <c r="T50" s="862"/>
      <c r="U50" s="862"/>
      <c r="V50" s="862"/>
      <c r="W50" s="862"/>
      <c r="X50" s="862"/>
      <c r="Y50" s="862"/>
    </row>
    <row r="51" spans="2:25" ht="15" customHeight="1" x14ac:dyDescent="0.2">
      <c r="B51" s="862" t="s">
        <v>588</v>
      </c>
      <c r="C51" s="862"/>
      <c r="D51" s="862"/>
      <c r="E51" s="862"/>
      <c r="F51" s="862"/>
      <c r="G51" s="862"/>
      <c r="H51" s="862"/>
      <c r="I51" s="862"/>
      <c r="J51" s="862"/>
      <c r="K51" s="862"/>
      <c r="L51" s="862"/>
      <c r="M51" s="862"/>
      <c r="N51" s="862"/>
      <c r="O51" s="862"/>
      <c r="P51" s="862"/>
      <c r="Q51" s="862"/>
      <c r="R51" s="862"/>
      <c r="S51" s="862"/>
      <c r="T51" s="862"/>
      <c r="U51" s="862"/>
      <c r="V51" s="862"/>
      <c r="W51" s="862"/>
      <c r="X51" s="862"/>
      <c r="Y51" s="862"/>
    </row>
    <row r="52" spans="2:25" ht="15" customHeight="1" x14ac:dyDescent="0.2">
      <c r="B52" s="862" t="s">
        <v>589</v>
      </c>
      <c r="C52" s="862"/>
      <c r="D52" s="862"/>
      <c r="E52" s="862"/>
      <c r="F52" s="862"/>
      <c r="G52" s="862"/>
      <c r="H52" s="862"/>
      <c r="I52" s="862"/>
      <c r="J52" s="862"/>
      <c r="K52" s="862"/>
      <c r="L52" s="862"/>
      <c r="M52" s="862"/>
      <c r="N52" s="862"/>
      <c r="O52" s="862"/>
      <c r="P52" s="862"/>
      <c r="Q52" s="862"/>
      <c r="R52" s="862"/>
      <c r="S52" s="862"/>
      <c r="T52" s="862"/>
      <c r="U52" s="862"/>
      <c r="V52" s="862"/>
      <c r="W52" s="862"/>
      <c r="X52" s="862"/>
      <c r="Y52" s="862"/>
    </row>
    <row r="53" spans="2:25" ht="15" customHeight="1" x14ac:dyDescent="0.2">
      <c r="B53" s="863" t="s">
        <v>590</v>
      </c>
      <c r="C53" s="863"/>
      <c r="D53" s="863"/>
      <c r="E53" s="863"/>
      <c r="F53" s="863"/>
      <c r="G53" s="863"/>
      <c r="H53" s="863"/>
      <c r="I53" s="863"/>
      <c r="J53" s="863"/>
      <c r="K53" s="863"/>
      <c r="L53" s="863"/>
      <c r="M53" s="863"/>
      <c r="N53" s="863"/>
      <c r="O53" s="863"/>
      <c r="P53" s="863"/>
      <c r="Q53" s="863"/>
      <c r="R53" s="863"/>
      <c r="S53" s="863"/>
      <c r="T53" s="863"/>
      <c r="U53" s="863"/>
      <c r="V53" s="863"/>
      <c r="W53" s="863"/>
      <c r="X53" s="863"/>
      <c r="Y53" s="863"/>
    </row>
    <row r="54" spans="2:25" ht="15" customHeight="1" x14ac:dyDescent="0.2">
      <c r="B54" s="861" t="s">
        <v>591</v>
      </c>
      <c r="C54" s="861"/>
      <c r="D54" s="861"/>
      <c r="E54" s="861"/>
      <c r="F54" s="861"/>
      <c r="G54" s="861"/>
      <c r="H54" s="861"/>
      <c r="I54" s="861"/>
      <c r="J54" s="861"/>
      <c r="K54" s="861"/>
      <c r="L54" s="861"/>
      <c r="M54" s="861"/>
      <c r="N54" s="861"/>
      <c r="O54" s="861"/>
      <c r="P54" s="861"/>
      <c r="Q54" s="861"/>
      <c r="R54" s="861"/>
      <c r="S54" s="861"/>
      <c r="T54" s="861"/>
      <c r="U54" s="861"/>
      <c r="V54" s="861"/>
      <c r="W54" s="861"/>
      <c r="X54" s="861"/>
      <c r="Y54" s="861"/>
    </row>
    <row r="55" spans="2:25" ht="24.95" customHeight="1" x14ac:dyDescent="0.2">
      <c r="B55" s="861" t="s">
        <v>592</v>
      </c>
      <c r="C55" s="861"/>
      <c r="D55" s="861"/>
      <c r="E55" s="861"/>
      <c r="F55" s="861"/>
      <c r="G55" s="861"/>
      <c r="H55" s="861"/>
      <c r="I55" s="861"/>
      <c r="J55" s="861"/>
      <c r="K55" s="861"/>
      <c r="L55" s="861"/>
      <c r="M55" s="861"/>
      <c r="N55" s="861"/>
      <c r="O55" s="861"/>
      <c r="P55" s="861"/>
      <c r="Q55" s="861"/>
      <c r="R55" s="861"/>
      <c r="S55" s="861"/>
      <c r="T55" s="861"/>
      <c r="U55" s="861"/>
      <c r="V55" s="861"/>
      <c r="W55" s="861"/>
      <c r="X55" s="861"/>
      <c r="Y55" s="861"/>
    </row>
    <row r="56" spans="2:25" ht="24.95" customHeight="1" x14ac:dyDescent="0.2">
      <c r="B56" s="861" t="s">
        <v>593</v>
      </c>
      <c r="C56" s="861"/>
      <c r="D56" s="861"/>
      <c r="E56" s="861"/>
      <c r="F56" s="861"/>
      <c r="G56" s="861"/>
      <c r="H56" s="861"/>
      <c r="I56" s="861"/>
      <c r="J56" s="861"/>
      <c r="K56" s="861"/>
      <c r="L56" s="861"/>
      <c r="M56" s="861"/>
      <c r="N56" s="861"/>
      <c r="O56" s="861"/>
      <c r="P56" s="861"/>
      <c r="Q56" s="861"/>
      <c r="R56" s="861"/>
      <c r="S56" s="861"/>
      <c r="T56" s="861"/>
      <c r="U56" s="861"/>
      <c r="V56" s="861"/>
      <c r="W56" s="861"/>
      <c r="X56" s="861"/>
      <c r="Y56" s="861"/>
    </row>
    <row r="57" spans="2:25" ht="15" customHeight="1" x14ac:dyDescent="0.2">
      <c r="B57" s="861" t="s">
        <v>594</v>
      </c>
      <c r="C57" s="861"/>
      <c r="D57" s="861"/>
      <c r="E57" s="861"/>
      <c r="F57" s="861"/>
      <c r="G57" s="861"/>
      <c r="H57" s="861"/>
      <c r="I57" s="861"/>
      <c r="J57" s="861"/>
      <c r="K57" s="861"/>
      <c r="L57" s="861"/>
      <c r="M57" s="861"/>
      <c r="N57" s="861"/>
      <c r="O57" s="861"/>
      <c r="P57" s="861"/>
      <c r="Q57" s="861"/>
      <c r="R57" s="861"/>
      <c r="S57" s="861"/>
      <c r="T57" s="861"/>
      <c r="U57" s="861"/>
      <c r="V57" s="861"/>
      <c r="W57" s="861"/>
      <c r="X57" s="861"/>
      <c r="Y57" s="861"/>
    </row>
    <row r="58" spans="2:25" ht="15" customHeight="1" x14ac:dyDescent="0.2">
      <c r="B58" s="863" t="s">
        <v>595</v>
      </c>
      <c r="C58" s="863"/>
      <c r="D58" s="863"/>
      <c r="E58" s="863"/>
      <c r="F58" s="863"/>
      <c r="G58" s="863"/>
      <c r="H58" s="863"/>
      <c r="I58" s="863"/>
      <c r="J58" s="863"/>
      <c r="K58" s="863"/>
      <c r="L58" s="863"/>
      <c r="M58" s="863"/>
      <c r="N58" s="863"/>
      <c r="O58" s="863"/>
      <c r="P58" s="863"/>
      <c r="Q58" s="863"/>
      <c r="R58" s="863"/>
      <c r="S58" s="863"/>
      <c r="T58" s="863"/>
      <c r="U58" s="863"/>
      <c r="V58" s="863"/>
      <c r="W58" s="863"/>
      <c r="X58" s="863"/>
      <c r="Y58" s="863"/>
    </row>
    <row r="59" spans="2:25" ht="15" customHeight="1" x14ac:dyDescent="0.2">
      <c r="B59" s="861" t="s">
        <v>596</v>
      </c>
      <c r="C59" s="861"/>
      <c r="D59" s="861"/>
      <c r="E59" s="861"/>
      <c r="F59" s="861"/>
      <c r="G59" s="861"/>
      <c r="H59" s="861"/>
      <c r="I59" s="861"/>
      <c r="J59" s="861"/>
      <c r="K59" s="861"/>
      <c r="L59" s="861"/>
      <c r="M59" s="861"/>
      <c r="N59" s="861"/>
      <c r="O59" s="861"/>
      <c r="P59" s="861"/>
      <c r="Q59" s="861"/>
      <c r="R59" s="861"/>
      <c r="S59" s="861"/>
      <c r="T59" s="861"/>
      <c r="U59" s="861"/>
      <c r="V59" s="861"/>
      <c r="W59" s="861"/>
      <c r="X59" s="861"/>
      <c r="Y59" s="861"/>
    </row>
    <row r="60" spans="2:25" ht="24.95" customHeight="1" x14ac:dyDescent="0.2">
      <c r="B60" s="861" t="s">
        <v>597</v>
      </c>
      <c r="C60" s="861"/>
      <c r="D60" s="861"/>
      <c r="E60" s="861"/>
      <c r="F60" s="861"/>
      <c r="G60" s="861"/>
      <c r="H60" s="861"/>
      <c r="I60" s="861"/>
      <c r="J60" s="861"/>
      <c r="K60" s="861"/>
      <c r="L60" s="861"/>
      <c r="M60" s="861"/>
      <c r="N60" s="861"/>
      <c r="O60" s="861"/>
      <c r="P60" s="861"/>
      <c r="Q60" s="861"/>
      <c r="R60" s="861"/>
      <c r="S60" s="861"/>
      <c r="T60" s="861"/>
      <c r="U60" s="861"/>
      <c r="V60" s="861"/>
      <c r="W60" s="861"/>
      <c r="X60" s="861"/>
      <c r="Y60" s="861"/>
    </row>
    <row r="61" spans="2:25" ht="24.95" customHeight="1" x14ac:dyDescent="0.2">
      <c r="B61" s="861" t="s">
        <v>598</v>
      </c>
      <c r="C61" s="861"/>
      <c r="D61" s="861"/>
      <c r="E61" s="861"/>
      <c r="F61" s="861"/>
      <c r="G61" s="861"/>
      <c r="H61" s="861"/>
      <c r="I61" s="861"/>
      <c r="J61" s="861"/>
      <c r="K61" s="861"/>
      <c r="L61" s="861"/>
      <c r="M61" s="861"/>
      <c r="N61" s="861"/>
      <c r="O61" s="861"/>
      <c r="P61" s="861"/>
      <c r="Q61" s="861"/>
      <c r="R61" s="861"/>
      <c r="S61" s="861"/>
      <c r="T61" s="861"/>
      <c r="U61" s="861"/>
      <c r="V61" s="861"/>
      <c r="W61" s="861"/>
      <c r="X61" s="861"/>
      <c r="Y61" s="861"/>
    </row>
    <row r="62" spans="2:25" ht="15" customHeight="1" x14ac:dyDescent="0.2">
      <c r="B62" s="861" t="s">
        <v>599</v>
      </c>
      <c r="C62" s="861"/>
      <c r="D62" s="861"/>
      <c r="E62" s="861"/>
      <c r="F62" s="861"/>
      <c r="G62" s="861"/>
      <c r="H62" s="861"/>
      <c r="I62" s="861"/>
      <c r="J62" s="861"/>
      <c r="K62" s="861"/>
      <c r="L62" s="861"/>
      <c r="M62" s="861"/>
      <c r="N62" s="861"/>
      <c r="O62" s="861"/>
      <c r="P62" s="861"/>
      <c r="Q62" s="861"/>
      <c r="R62" s="861"/>
      <c r="S62" s="861"/>
      <c r="T62" s="861"/>
      <c r="U62" s="861"/>
      <c r="V62" s="861"/>
      <c r="W62" s="861"/>
      <c r="X62" s="861"/>
      <c r="Y62" s="861"/>
    </row>
    <row r="63" spans="2:25" ht="15" customHeight="1" x14ac:dyDescent="0.2">
      <c r="B63" s="861" t="s">
        <v>600</v>
      </c>
      <c r="C63" s="861"/>
      <c r="D63" s="861"/>
      <c r="E63" s="861"/>
      <c r="F63" s="861"/>
      <c r="G63" s="861"/>
      <c r="H63" s="861"/>
      <c r="I63" s="861"/>
      <c r="J63" s="861"/>
      <c r="K63" s="861"/>
      <c r="L63" s="861"/>
      <c r="M63" s="861"/>
      <c r="N63" s="861"/>
      <c r="O63" s="861"/>
      <c r="P63" s="861"/>
      <c r="Q63" s="861"/>
      <c r="R63" s="861"/>
      <c r="S63" s="861"/>
      <c r="T63" s="861"/>
      <c r="U63" s="861"/>
      <c r="V63" s="861"/>
      <c r="W63" s="861"/>
      <c r="X63" s="861"/>
      <c r="Y63" s="861"/>
    </row>
  </sheetData>
  <sheetProtection formatCells="0" formatColumns="0" formatRows="0" insertColumns="0" insertRows="0" insertHyperlinks="0" deleteColumns="0" deleteRows="0" sort="0" autoFilter="0" pivotTables="0"/>
  <mergeCells count="35">
    <mergeCell ref="AP18:AV18"/>
    <mergeCell ref="Z4:AV4"/>
    <mergeCell ref="C5:Y5"/>
    <mergeCell ref="Z5:AV5"/>
    <mergeCell ref="C2:Y2"/>
    <mergeCell ref="B41:Y41"/>
    <mergeCell ref="B42:Y42"/>
    <mergeCell ref="B43:Y43"/>
    <mergeCell ref="B44:Y44"/>
    <mergeCell ref="A4:A6"/>
    <mergeCell ref="B4:B6"/>
    <mergeCell ref="C4:Y4"/>
    <mergeCell ref="B38:Y38"/>
    <mergeCell ref="B39:Y39"/>
    <mergeCell ref="B40:Y40"/>
    <mergeCell ref="B37:Y37"/>
    <mergeCell ref="B45:Y45"/>
    <mergeCell ref="B46:Y46"/>
    <mergeCell ref="B47:Y47"/>
    <mergeCell ref="B48:Y48"/>
    <mergeCell ref="B49:Y49"/>
    <mergeCell ref="B61:Y61"/>
    <mergeCell ref="B62:Y62"/>
    <mergeCell ref="B63:Y63"/>
    <mergeCell ref="B50:Y50"/>
    <mergeCell ref="B51:Y51"/>
    <mergeCell ref="B52:Y52"/>
    <mergeCell ref="B53:Y53"/>
    <mergeCell ref="B54:Y54"/>
    <mergeCell ref="B55:Y55"/>
    <mergeCell ref="B56:Y56"/>
    <mergeCell ref="B57:Y57"/>
    <mergeCell ref="B58:Y58"/>
    <mergeCell ref="B59:Y59"/>
    <mergeCell ref="B60:Y60"/>
  </mergeCells>
  <printOptions horizontalCentered="1" verticalCentered="1"/>
  <pageMargins left="0.70866141732283472" right="0.70866141732283472" top="0.74803149606299213" bottom="0.74803149606299213" header="0.31496062992125984" footer="0.31496062992125984"/>
  <pageSetup paperSize="9" scale="60" orientation="landscape" verticalDpi="0" r:id="rId1"/>
  <rowBreaks count="1" manualBreakCount="1">
    <brk id="26" max="16383" man="1"/>
  </rowBreaks>
  <colBreaks count="1" manualBreakCount="1">
    <brk id="2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Работни листове</vt:lpstr>
      </vt:variant>
      <vt:variant>
        <vt:i4>9</vt:i4>
      </vt:variant>
      <vt:variant>
        <vt:lpstr>Наименувани диапазони</vt:lpstr>
      </vt:variant>
      <vt:variant>
        <vt:i4>2</vt:i4>
      </vt:variant>
    </vt:vector>
  </HeadingPairs>
  <TitlesOfParts>
    <vt:vector size="11" baseType="lpstr">
      <vt:lpstr>Списък Приложения</vt:lpstr>
      <vt:lpstr>1.Прил 1_Обобщено</vt:lpstr>
      <vt:lpstr>2.Прил 2_ГД</vt:lpstr>
      <vt:lpstr>3.Прил 2_НД</vt:lpstr>
      <vt:lpstr>4.Прил 3_НД-съдии</vt:lpstr>
      <vt:lpstr>5.Прил 3_Върнати НД</vt:lpstr>
      <vt:lpstr>6.Прил 3_ГДиАД-съдии</vt:lpstr>
      <vt:lpstr>7.Прил 3_Върнати ГД</vt:lpstr>
      <vt:lpstr>8.Прил 3_върнати АД</vt:lpstr>
      <vt:lpstr>'2.Прил 2_ГД'!Област_печат</vt:lpstr>
      <vt:lpstr>'7.Прил 3_Върнати ГД'!Област_печат</vt:lpstr>
    </vt:vector>
  </TitlesOfParts>
  <Company>VSS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Valery</dc:creator>
  <cp:lastModifiedBy>Veronika Petrova</cp:lastModifiedBy>
  <cp:lastPrinted>2026-01-16T09:07:15Z</cp:lastPrinted>
  <dcterms:created xsi:type="dcterms:W3CDTF">2005-03-22T15:35:28Z</dcterms:created>
  <dcterms:modified xsi:type="dcterms:W3CDTF">2026-01-27T14:39:52Z</dcterms:modified>
</cp:coreProperties>
</file>